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805"/>
  </bookViews>
  <sheets>
    <sheet name="plan nabave 2016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3" l="1"/>
  <c r="D64" i="3"/>
  <c r="D66" i="3"/>
  <c r="L55" i="3"/>
  <c r="J55" i="3"/>
  <c r="G55" i="3"/>
  <c r="F55" i="3"/>
  <c r="E55" i="3"/>
  <c r="D55" i="3"/>
  <c r="H42" i="3"/>
  <c r="H41" i="3"/>
  <c r="H39" i="3"/>
  <c r="H38" i="3"/>
  <c r="H37" i="3"/>
  <c r="H35" i="3"/>
  <c r="H33" i="3"/>
  <c r="H32" i="3"/>
  <c r="M29" i="3"/>
  <c r="H29" i="3"/>
  <c r="M28" i="3"/>
  <c r="H28" i="3"/>
  <c r="H27" i="3"/>
  <c r="M24" i="3"/>
  <c r="H24" i="3"/>
  <c r="M23" i="3"/>
  <c r="H23" i="3"/>
  <c r="O22" i="3"/>
  <c r="O55" i="3" s="1"/>
  <c r="N22" i="3"/>
  <c r="N55" i="3" s="1"/>
  <c r="M22" i="3"/>
  <c r="M55" i="3" s="1"/>
  <c r="H22" i="3"/>
  <c r="H55" i="3" s="1"/>
</calcChain>
</file>

<file path=xl/sharedStrings.xml><?xml version="1.0" encoding="utf-8"?>
<sst xmlns="http://schemas.openxmlformats.org/spreadsheetml/2006/main" count="177" uniqueCount="130">
  <si>
    <t>Državni proračun</t>
  </si>
  <si>
    <t>Vlastiti prihodi</t>
  </si>
  <si>
    <t>Prihodi za posebne namjene</t>
  </si>
  <si>
    <t>Donacije</t>
  </si>
  <si>
    <t>Prihodi od nefinancijske imovine i nadoknade štete s osnova osiguranja</t>
  </si>
  <si>
    <t>Siniša Stričak, prof.</t>
  </si>
  <si>
    <t>Županijski  ili gradski proračun</t>
  </si>
  <si>
    <t>Uredski materijal i ostali mat.</t>
  </si>
  <si>
    <t>Materijal i sirovine</t>
  </si>
  <si>
    <t>Energija</t>
  </si>
  <si>
    <t>Mat. i dijelovi za tek. i inv. od.</t>
  </si>
  <si>
    <t>Sitni inventar i auto gume</t>
  </si>
  <si>
    <t>Službena ,radna i zaštitna odjeća</t>
  </si>
  <si>
    <t>Usluge telefona, pošte i pr.</t>
  </si>
  <si>
    <t>Usluge tekućeg i inv. odr.</t>
  </si>
  <si>
    <t>Usluge promidžbe i inform.</t>
  </si>
  <si>
    <t>Komunalne usluge</t>
  </si>
  <si>
    <t>Zdravstvene  usluge</t>
  </si>
  <si>
    <t>Intelektualne i osobne usl.</t>
  </si>
  <si>
    <t>Računalne usluge</t>
  </si>
  <si>
    <t>Nak.troš. Osob. Izvan rad. Od.</t>
  </si>
  <si>
    <t>Premije osiguranja</t>
  </si>
  <si>
    <t>Reprezentacija</t>
  </si>
  <si>
    <t>Članarine</t>
  </si>
  <si>
    <t>Naknade i  pristojbe</t>
  </si>
  <si>
    <t>Ostali nespomenuti rashodi</t>
  </si>
  <si>
    <t>Financijski rashodi</t>
  </si>
  <si>
    <t>Bankarske usluge i platni pr.</t>
  </si>
  <si>
    <t>zatezne kamate i  poslovnih odnosa</t>
  </si>
  <si>
    <t>Ostali nespomenuti financ. Rashodi</t>
  </si>
  <si>
    <t>Ostale naknade iz pr. U novcu</t>
  </si>
  <si>
    <t>UKUPNO AKTIVNOST</t>
  </si>
  <si>
    <t xml:space="preserve">Naziv  nabave konto </t>
  </si>
  <si>
    <t>Količina  planirana</t>
  </si>
  <si>
    <t>Ulje jestivo</t>
  </si>
  <si>
    <t>šečer</t>
  </si>
  <si>
    <t>brašno</t>
  </si>
  <si>
    <t>riža</t>
  </si>
  <si>
    <t>grah</t>
  </si>
  <si>
    <t>lino lada 2500 gr</t>
  </si>
  <si>
    <t>tjestenina  400 gr./kom</t>
  </si>
  <si>
    <t>kraš ekspres 800gr/kom</t>
  </si>
  <si>
    <t>jaja</t>
  </si>
  <si>
    <t>kečap</t>
  </si>
  <si>
    <t>koncentrat rajčice</t>
  </si>
  <si>
    <t>zimnica</t>
  </si>
  <si>
    <t>juhe gotove</t>
  </si>
  <si>
    <t>vegeta</t>
  </si>
  <si>
    <t>keksi, napolitanke i dr</t>
  </si>
  <si>
    <t>mliječni namazi</t>
  </si>
  <si>
    <t>cedevita</t>
  </si>
  <si>
    <t>voćnisirupi za napitke 3/1</t>
  </si>
  <si>
    <t>mlijeko u prahu</t>
  </si>
  <si>
    <t xml:space="preserve">pašteta 840 gr. </t>
  </si>
  <si>
    <t>gazirana pića</t>
  </si>
  <si>
    <t>svježe voće</t>
  </si>
  <si>
    <t>prehrambeni proizvodi  ostali  kuhinjske potrebe</t>
  </si>
  <si>
    <t>povrće</t>
  </si>
  <si>
    <t>ribe</t>
  </si>
  <si>
    <t>sladoled</t>
  </si>
  <si>
    <t>piletina</t>
  </si>
  <si>
    <t>mesni proizvodi</t>
  </si>
  <si>
    <t>mliječni proizvodi</t>
  </si>
  <si>
    <t>pekarski proizvodi</t>
  </si>
  <si>
    <t>plin</t>
  </si>
  <si>
    <t>tekuće investic. Održavane</t>
  </si>
  <si>
    <t>soboslikarski radovi</t>
  </si>
  <si>
    <t>parketarski radovi</t>
  </si>
  <si>
    <t>stolarski radovi</t>
  </si>
  <si>
    <t>elektroinstalateraki  radovi</t>
  </si>
  <si>
    <t>vodoinstalaterski radovi</t>
  </si>
  <si>
    <t>usluge popravaka opreme</t>
  </si>
  <si>
    <t xml:space="preserve"> </t>
  </si>
  <si>
    <t xml:space="preserve">Na temelju članka 20. Zakona o javoj nabavi (N.N. br 90/2011. 83/13 i 143/13) u skladu s financijskim planom te člankom 38. </t>
  </si>
  <si>
    <t>Statuta  I. osnovne škole Čakovec, Školski odbor donosi sljedeći</t>
  </si>
  <si>
    <t>Članak 1.</t>
  </si>
  <si>
    <t>zakonskim odredbama Zakona o javnoj nabavi (N.N. br. 90/2011., 83/13 i 143/13.)</t>
  </si>
  <si>
    <t>Članak 2.</t>
  </si>
  <si>
    <t>Redni broj</t>
  </si>
  <si>
    <t>N a p o m e n a</t>
  </si>
  <si>
    <t xml:space="preserve"> Procjena 2009.</t>
  </si>
  <si>
    <t xml:space="preserve"> Procjena 2005.</t>
  </si>
  <si>
    <t xml:space="preserve"> Procjena 2006.</t>
  </si>
  <si>
    <t>1.</t>
  </si>
  <si>
    <t>ugovor</t>
  </si>
  <si>
    <t>smrznuti proizvodi -</t>
  </si>
  <si>
    <t>svježe meso  svinjetina</t>
  </si>
  <si>
    <t>svježe meso junetina</t>
  </si>
  <si>
    <t>2.</t>
  </si>
  <si>
    <t>3.</t>
  </si>
  <si>
    <t xml:space="preserve">Uredski materijal </t>
  </si>
  <si>
    <t>Pretplate, literetura</t>
  </si>
  <si>
    <t>Materijal za  potrebbe nastave i ped. Dok.</t>
  </si>
  <si>
    <t>Materijal za čišćenje. Održavanje i njegu</t>
  </si>
  <si>
    <t>sred. Za čišćenje sanitarija</t>
  </si>
  <si>
    <t>18 000</t>
  </si>
  <si>
    <t>sredstva za čišćenje podova</t>
  </si>
  <si>
    <t>sredstva za  čišćenje  kuhinje</t>
  </si>
  <si>
    <t>sredstva za čišćenje prozora</t>
  </si>
  <si>
    <t>4.</t>
  </si>
  <si>
    <t>5.</t>
  </si>
  <si>
    <t>električna energija</t>
  </si>
  <si>
    <t>okvirni sporazum</t>
  </si>
  <si>
    <t>benzin</t>
  </si>
  <si>
    <t>6.</t>
  </si>
  <si>
    <t>7.</t>
  </si>
  <si>
    <t>(uredska oprema i informatička oprema)</t>
  </si>
  <si>
    <t>8.</t>
  </si>
  <si>
    <t>(zaštitna odjeća i obuća)</t>
  </si>
  <si>
    <t>9.</t>
  </si>
  <si>
    <t>pošta telefon i prevoz</t>
  </si>
  <si>
    <t>prevoz učenika</t>
  </si>
  <si>
    <t>10.</t>
  </si>
  <si>
    <t>tisak i pomagala za učenike</t>
  </si>
  <si>
    <t>Ostale usluge promidžbe i inf</t>
  </si>
  <si>
    <t>11.</t>
  </si>
  <si>
    <t>12.</t>
  </si>
  <si>
    <t>narudžbenica</t>
  </si>
  <si>
    <t>13.</t>
  </si>
  <si>
    <t>14.</t>
  </si>
  <si>
    <t>Uredska oprema i namještaj</t>
  </si>
  <si>
    <t>Ravnatelj:</t>
  </si>
  <si>
    <t>Predsjednik školskog odbora:</t>
  </si>
  <si>
    <t>Boris Jeđud</t>
  </si>
  <si>
    <t>PLAN NABAVE ZA 2016. GODINU</t>
  </si>
  <si>
    <t>Ovim Planom nabave utvrđuje se nabava roba, usluga i radova za 2016. godinu :</t>
  </si>
  <si>
    <t>I. OSNOVNA ŠKOLA  ČAKOVEC</t>
  </si>
  <si>
    <t>PLAN NABAVE MATERIJALA  ROBA I USLUGA ZA 2016. GODINU</t>
  </si>
  <si>
    <t>Plan 2016.</t>
  </si>
  <si>
    <t>Nabava roba i usluga i radova za 2016. godinu ostvaruje se na temelju Financijskog plana za 2016. godinu sukladno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</si>
</sst>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15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  <charset val="238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</font>
    <font>
      <sz val="10"/>
      <name val="Arial"/>
      <family val="2"/>
      <charset val="238"/>
    </font>
    <font>
      <b/>
      <sz val="10"/>
      <name val="Arial"/>
      <charset val="238"/>
    </font>
    <font>
      <b/>
      <i/>
      <sz val="12"/>
      <color indexed="12"/>
      <name val="Times New Roman"/>
      <family val="1"/>
      <charset val="238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0" fillId="0" borderId="0"/>
  </cellStyleXfs>
  <cellXfs count="76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wrapText="1"/>
    </xf>
    <xf numFmtId="3" fontId="1" fillId="0" borderId="0" xfId="0" applyNumberFormat="1" applyFont="1" applyBorder="1"/>
    <xf numFmtId="3" fontId="3" fillId="0" borderId="3" xfId="0" applyNumberFormat="1" applyFont="1" applyBorder="1"/>
    <xf numFmtId="3" fontId="3" fillId="0" borderId="0" xfId="0" applyNumberFormat="1" applyFont="1" applyBorder="1"/>
    <xf numFmtId="0" fontId="1" fillId="0" borderId="0" xfId="0" applyNumberFormat="1" applyFont="1" applyBorder="1"/>
    <xf numFmtId="3" fontId="1" fillId="0" borderId="0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Border="1"/>
    <xf numFmtId="3" fontId="1" fillId="0" borderId="3" xfId="0" applyNumberFormat="1" applyFont="1" applyBorder="1" applyAlignment="1">
      <alignment wrapText="1"/>
    </xf>
    <xf numFmtId="3" fontId="2" fillId="0" borderId="3" xfId="0" applyNumberFormat="1" applyFont="1" applyBorder="1"/>
    <xf numFmtId="3" fontId="1" fillId="0" borderId="6" xfId="0" applyNumberFormat="1" applyFont="1" applyBorder="1"/>
    <xf numFmtId="3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wrapText="1"/>
    </xf>
    <xf numFmtId="3" fontId="1" fillId="0" borderId="0" xfId="0" applyNumberFormat="1" applyFont="1" applyAlignment="1">
      <alignment vertical="center" wrapText="1"/>
    </xf>
    <xf numFmtId="3" fontId="3" fillId="0" borderId="0" xfId="0" applyNumberFormat="1" applyFont="1"/>
    <xf numFmtId="3" fontId="2" fillId="0" borderId="3" xfId="0" applyNumberFormat="1" applyFont="1" applyBorder="1" applyAlignment="1">
      <alignment wrapText="1"/>
    </xf>
    <xf numFmtId="0" fontId="1" fillId="0" borderId="0" xfId="0" applyNumberFormat="1" applyFont="1" applyBorder="1" applyAlignment="1">
      <alignment horizontal="center"/>
    </xf>
    <xf numFmtId="0" fontId="10" fillId="0" borderId="0" xfId="2"/>
    <xf numFmtId="0" fontId="10" fillId="0" borderId="0" xfId="2" applyAlignment="1"/>
    <xf numFmtId="0" fontId="10" fillId="0" borderId="3" xfId="2" applyBorder="1"/>
    <xf numFmtId="3" fontId="10" fillId="0" borderId="3" xfId="2" applyNumberFormat="1" applyFill="1" applyBorder="1"/>
    <xf numFmtId="0" fontId="10" fillId="0" borderId="0" xfId="2" applyBorder="1"/>
    <xf numFmtId="0" fontId="4" fillId="0" borderId="0" xfId="2" applyFont="1" applyBorder="1" applyAlignment="1">
      <alignment wrapText="1"/>
    </xf>
    <xf numFmtId="0" fontId="11" fillId="0" borderId="0" xfId="2" applyFont="1" applyBorder="1"/>
    <xf numFmtId="0" fontId="10" fillId="0" borderId="0" xfId="2" applyBorder="1" applyAlignment="1">
      <alignment vertical="top" wrapText="1"/>
    </xf>
    <xf numFmtId="0" fontId="10" fillId="0" borderId="5" xfId="2" applyBorder="1"/>
    <xf numFmtId="0" fontId="10" fillId="0" borderId="0" xfId="2" applyFont="1" applyBorder="1"/>
    <xf numFmtId="0" fontId="12" fillId="0" borderId="0" xfId="0" applyFont="1" applyAlignment="1">
      <alignment horizontal="center"/>
    </xf>
    <xf numFmtId="3" fontId="13" fillId="2" borderId="4" xfId="0" applyNumberFormat="1" applyFont="1" applyFill="1" applyBorder="1" applyAlignment="1">
      <alignment horizontal="left"/>
    </xf>
    <xf numFmtId="3" fontId="7" fillId="2" borderId="2" xfId="0" quotePrefix="1" applyNumberFormat="1" applyFont="1" applyFill="1" applyBorder="1" applyAlignment="1">
      <alignment horizontal="left"/>
    </xf>
    <xf numFmtId="3" fontId="3" fillId="2" borderId="2" xfId="0" applyNumberFormat="1" applyFont="1" applyFill="1" applyBorder="1"/>
    <xf numFmtId="3" fontId="3" fillId="2" borderId="5" xfId="0" applyNumberFormat="1" applyFont="1" applyFill="1" applyBorder="1" applyAlignment="1">
      <alignment wrapText="1"/>
    </xf>
    <xf numFmtId="3" fontId="3" fillId="0" borderId="1" xfId="0" applyNumberFormat="1" applyFont="1" applyFill="1" applyBorder="1"/>
    <xf numFmtId="3" fontId="1" fillId="0" borderId="1" xfId="0" applyNumberFormat="1" applyFont="1" applyBorder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textRotation="90" wrapText="1"/>
    </xf>
    <xf numFmtId="3" fontId="5" fillId="0" borderId="3" xfId="0" applyNumberFormat="1" applyFont="1" applyBorder="1" applyAlignment="1">
      <alignment horizontal="center" vertical="center" wrapText="1"/>
    </xf>
    <xf numFmtId="3" fontId="3" fillId="0" borderId="4" xfId="0" quotePrefix="1" applyNumberFormat="1" applyFont="1" applyFill="1" applyBorder="1" applyAlignment="1">
      <alignment horizontal="center" vertical="center" wrapText="1"/>
    </xf>
    <xf numFmtId="3" fontId="3" fillId="0" borderId="2" xfId="0" quotePrefix="1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6" fillId="0" borderId="3" xfId="0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textRotation="90" wrapText="1"/>
    </xf>
    <xf numFmtId="3" fontId="3" fillId="0" borderId="0" xfId="0" quotePrefix="1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/>
    </xf>
    <xf numFmtId="43" fontId="6" fillId="0" borderId="3" xfId="1" applyFont="1" applyBorder="1" applyAlignment="1">
      <alignment wrapText="1"/>
    </xf>
    <xf numFmtId="3" fontId="6" fillId="0" borderId="3" xfId="0" applyNumberFormat="1" applyFont="1" applyBorder="1" applyAlignment="1">
      <alignment wrapText="1"/>
    </xf>
    <xf numFmtId="3" fontId="6" fillId="0" borderId="3" xfId="0" applyNumberFormat="1" applyFont="1" applyBorder="1"/>
    <xf numFmtId="3" fontId="3" fillId="0" borderId="4" xfId="0" applyNumberFormat="1" applyFont="1" applyBorder="1" applyAlignment="1">
      <alignment wrapText="1"/>
    </xf>
    <xf numFmtId="0" fontId="14" fillId="0" borderId="3" xfId="0" applyNumberFormat="1" applyFont="1" applyBorder="1" applyAlignment="1">
      <alignment horizontal="center"/>
    </xf>
    <xf numFmtId="3" fontId="14" fillId="0" borderId="3" xfId="0" applyNumberFormat="1" applyFont="1" applyBorder="1"/>
    <xf numFmtId="3" fontId="14" fillId="0" borderId="3" xfId="0" applyNumberFormat="1" applyFont="1" applyBorder="1" applyAlignment="1">
      <alignment wrapText="1"/>
    </xf>
    <xf numFmtId="3" fontId="1" fillId="0" borderId="4" xfId="0" applyNumberFormat="1" applyFont="1" applyBorder="1"/>
    <xf numFmtId="0" fontId="14" fillId="0" borderId="3" xfId="0" quotePrefix="1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left"/>
    </xf>
    <xf numFmtId="3" fontId="3" fillId="0" borderId="2" xfId="0" applyNumberFormat="1" applyFont="1" applyBorder="1"/>
    <xf numFmtId="0" fontId="6" fillId="0" borderId="3" xfId="0" applyNumberFormat="1" applyFont="1" applyBorder="1"/>
    <xf numFmtId="0" fontId="14" fillId="0" borderId="3" xfId="0" applyNumberFormat="1" applyFont="1" applyBorder="1" applyAlignment="1">
      <alignment horizontal="left"/>
    </xf>
    <xf numFmtId="0" fontId="14" fillId="0" borderId="3" xfId="0" applyNumberFormat="1" applyFont="1" applyBorder="1"/>
    <xf numFmtId="3" fontId="14" fillId="0" borderId="3" xfId="0" applyNumberFormat="1" applyFont="1" applyBorder="1" applyAlignment="1">
      <alignment horizontal="right"/>
    </xf>
    <xf numFmtId="3" fontId="8" fillId="0" borderId="3" xfId="0" applyNumberFormat="1" applyFont="1" applyBorder="1"/>
    <xf numFmtId="0" fontId="3" fillId="3" borderId="0" xfId="0" applyNumberFormat="1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10" fillId="0" borderId="0" xfId="2" applyFont="1" applyAlignment="1">
      <alignment horizontal="center"/>
    </xf>
    <xf numFmtId="0" fontId="10" fillId="0" borderId="0" xfId="2" applyAlignment="1">
      <alignment horizontal="center"/>
    </xf>
    <xf numFmtId="0" fontId="10" fillId="0" borderId="7" xfId="2" applyBorder="1" applyAlignment="1">
      <alignment horizontal="center"/>
    </xf>
    <xf numFmtId="0" fontId="10" fillId="0" borderId="0" xfId="2" applyBorder="1" applyAlignment="1">
      <alignment horizontal="center"/>
    </xf>
  </cellXfs>
  <cellStyles count="3">
    <cellStyle name="Normalno" xfId="0" builtinId="0"/>
    <cellStyle name="Obično_plan nabave roba i usluga" xfId="2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18"/>
  <sheetViews>
    <sheetView tabSelected="1" workbookViewId="0">
      <selection activeCell="G8" sqref="G8"/>
    </sheetView>
  </sheetViews>
  <sheetFormatPr defaultRowHeight="15.75" x14ac:dyDescent="0.25"/>
  <cols>
    <col min="1" max="1" width="9.140625" style="33"/>
    <col min="2" max="2" width="23.28515625" style="1" customWidth="1"/>
    <col min="3" max="3" width="29.140625" style="2" customWidth="1"/>
    <col min="4" max="4" width="13.140625" style="3" customWidth="1"/>
    <col min="5" max="5" width="13.28515625" style="4" customWidth="1"/>
    <col min="6" max="6" width="11.7109375" style="4" customWidth="1"/>
    <col min="7" max="7" width="10.7109375" style="3" customWidth="1"/>
    <col min="8" max="8" width="10.5703125" style="3" customWidth="1"/>
    <col min="9" max="9" width="10.5703125" style="3" bestFit="1" customWidth="1"/>
    <col min="10" max="10" width="8.85546875" style="3" customWidth="1"/>
    <col min="11" max="11" width="17.5703125" style="3" customWidth="1"/>
    <col min="12" max="12" width="11" style="3" hidden="1" customWidth="1"/>
    <col min="13" max="13" width="12.7109375" style="5" hidden="1" customWidth="1"/>
    <col min="14" max="14" width="16.7109375" style="3" hidden="1" customWidth="1"/>
    <col min="15" max="15" width="16.42578125" style="3" hidden="1" customWidth="1"/>
    <col min="16" max="16" width="12.28515625" style="3" customWidth="1"/>
    <col min="17" max="17" width="11" style="3" customWidth="1"/>
    <col min="18" max="19" width="9.140625" style="3"/>
    <col min="258" max="258" width="23.28515625" customWidth="1"/>
    <col min="259" max="259" width="29.140625" customWidth="1"/>
    <col min="260" max="260" width="13.140625" customWidth="1"/>
    <col min="261" max="261" width="13.28515625" customWidth="1"/>
    <col min="262" max="262" width="11.7109375" customWidth="1"/>
    <col min="263" max="263" width="10.7109375" customWidth="1"/>
    <col min="264" max="264" width="10.5703125" customWidth="1"/>
    <col min="265" max="265" width="10.5703125" bestFit="1" customWidth="1"/>
    <col min="266" max="266" width="8.85546875" customWidth="1"/>
    <col min="267" max="267" width="17.5703125" customWidth="1"/>
    <col min="268" max="271" width="0" hidden="1" customWidth="1"/>
    <col min="272" max="272" width="12.28515625" customWidth="1"/>
    <col min="273" max="273" width="11" customWidth="1"/>
    <col min="514" max="514" width="23.28515625" customWidth="1"/>
    <col min="515" max="515" width="29.140625" customWidth="1"/>
    <col min="516" max="516" width="13.140625" customWidth="1"/>
    <col min="517" max="517" width="13.28515625" customWidth="1"/>
    <col min="518" max="518" width="11.7109375" customWidth="1"/>
    <col min="519" max="519" width="10.7109375" customWidth="1"/>
    <col min="520" max="520" width="10.5703125" customWidth="1"/>
    <col min="521" max="521" width="10.5703125" bestFit="1" customWidth="1"/>
    <col min="522" max="522" width="8.85546875" customWidth="1"/>
    <col min="523" max="523" width="17.5703125" customWidth="1"/>
    <col min="524" max="527" width="0" hidden="1" customWidth="1"/>
    <col min="528" max="528" width="12.28515625" customWidth="1"/>
    <col min="529" max="529" width="11" customWidth="1"/>
    <col min="770" max="770" width="23.28515625" customWidth="1"/>
    <col min="771" max="771" width="29.140625" customWidth="1"/>
    <col min="772" max="772" width="13.140625" customWidth="1"/>
    <col min="773" max="773" width="13.28515625" customWidth="1"/>
    <col min="774" max="774" width="11.7109375" customWidth="1"/>
    <col min="775" max="775" width="10.7109375" customWidth="1"/>
    <col min="776" max="776" width="10.5703125" customWidth="1"/>
    <col min="777" max="777" width="10.5703125" bestFit="1" customWidth="1"/>
    <col min="778" max="778" width="8.85546875" customWidth="1"/>
    <col min="779" max="779" width="17.5703125" customWidth="1"/>
    <col min="780" max="783" width="0" hidden="1" customWidth="1"/>
    <col min="784" max="784" width="12.28515625" customWidth="1"/>
    <col min="785" max="785" width="11" customWidth="1"/>
    <col min="1026" max="1026" width="23.28515625" customWidth="1"/>
    <col min="1027" max="1027" width="29.140625" customWidth="1"/>
    <col min="1028" max="1028" width="13.140625" customWidth="1"/>
    <col min="1029" max="1029" width="13.28515625" customWidth="1"/>
    <col min="1030" max="1030" width="11.7109375" customWidth="1"/>
    <col min="1031" max="1031" width="10.7109375" customWidth="1"/>
    <col min="1032" max="1032" width="10.5703125" customWidth="1"/>
    <col min="1033" max="1033" width="10.5703125" bestFit="1" customWidth="1"/>
    <col min="1034" max="1034" width="8.85546875" customWidth="1"/>
    <col min="1035" max="1035" width="17.5703125" customWidth="1"/>
    <col min="1036" max="1039" width="0" hidden="1" customWidth="1"/>
    <col min="1040" max="1040" width="12.28515625" customWidth="1"/>
    <col min="1041" max="1041" width="11" customWidth="1"/>
    <col min="1282" max="1282" width="23.28515625" customWidth="1"/>
    <col min="1283" max="1283" width="29.140625" customWidth="1"/>
    <col min="1284" max="1284" width="13.140625" customWidth="1"/>
    <col min="1285" max="1285" width="13.28515625" customWidth="1"/>
    <col min="1286" max="1286" width="11.7109375" customWidth="1"/>
    <col min="1287" max="1287" width="10.7109375" customWidth="1"/>
    <col min="1288" max="1288" width="10.5703125" customWidth="1"/>
    <col min="1289" max="1289" width="10.5703125" bestFit="1" customWidth="1"/>
    <col min="1290" max="1290" width="8.85546875" customWidth="1"/>
    <col min="1291" max="1291" width="17.5703125" customWidth="1"/>
    <col min="1292" max="1295" width="0" hidden="1" customWidth="1"/>
    <col min="1296" max="1296" width="12.28515625" customWidth="1"/>
    <col min="1297" max="1297" width="11" customWidth="1"/>
    <col min="1538" max="1538" width="23.28515625" customWidth="1"/>
    <col min="1539" max="1539" width="29.140625" customWidth="1"/>
    <col min="1540" max="1540" width="13.140625" customWidth="1"/>
    <col min="1541" max="1541" width="13.28515625" customWidth="1"/>
    <col min="1542" max="1542" width="11.7109375" customWidth="1"/>
    <col min="1543" max="1543" width="10.7109375" customWidth="1"/>
    <col min="1544" max="1544" width="10.5703125" customWidth="1"/>
    <col min="1545" max="1545" width="10.5703125" bestFit="1" customWidth="1"/>
    <col min="1546" max="1546" width="8.85546875" customWidth="1"/>
    <col min="1547" max="1547" width="17.5703125" customWidth="1"/>
    <col min="1548" max="1551" width="0" hidden="1" customWidth="1"/>
    <col min="1552" max="1552" width="12.28515625" customWidth="1"/>
    <col min="1553" max="1553" width="11" customWidth="1"/>
    <col min="1794" max="1794" width="23.28515625" customWidth="1"/>
    <col min="1795" max="1795" width="29.140625" customWidth="1"/>
    <col min="1796" max="1796" width="13.140625" customWidth="1"/>
    <col min="1797" max="1797" width="13.28515625" customWidth="1"/>
    <col min="1798" max="1798" width="11.7109375" customWidth="1"/>
    <col min="1799" max="1799" width="10.7109375" customWidth="1"/>
    <col min="1800" max="1800" width="10.5703125" customWidth="1"/>
    <col min="1801" max="1801" width="10.5703125" bestFit="1" customWidth="1"/>
    <col min="1802" max="1802" width="8.85546875" customWidth="1"/>
    <col min="1803" max="1803" width="17.5703125" customWidth="1"/>
    <col min="1804" max="1807" width="0" hidden="1" customWidth="1"/>
    <col min="1808" max="1808" width="12.28515625" customWidth="1"/>
    <col min="1809" max="1809" width="11" customWidth="1"/>
    <col min="2050" max="2050" width="23.28515625" customWidth="1"/>
    <col min="2051" max="2051" width="29.140625" customWidth="1"/>
    <col min="2052" max="2052" width="13.140625" customWidth="1"/>
    <col min="2053" max="2053" width="13.28515625" customWidth="1"/>
    <col min="2054" max="2054" width="11.7109375" customWidth="1"/>
    <col min="2055" max="2055" width="10.7109375" customWidth="1"/>
    <col min="2056" max="2056" width="10.5703125" customWidth="1"/>
    <col min="2057" max="2057" width="10.5703125" bestFit="1" customWidth="1"/>
    <col min="2058" max="2058" width="8.85546875" customWidth="1"/>
    <col min="2059" max="2059" width="17.5703125" customWidth="1"/>
    <col min="2060" max="2063" width="0" hidden="1" customWidth="1"/>
    <col min="2064" max="2064" width="12.28515625" customWidth="1"/>
    <col min="2065" max="2065" width="11" customWidth="1"/>
    <col min="2306" max="2306" width="23.28515625" customWidth="1"/>
    <col min="2307" max="2307" width="29.140625" customWidth="1"/>
    <col min="2308" max="2308" width="13.140625" customWidth="1"/>
    <col min="2309" max="2309" width="13.28515625" customWidth="1"/>
    <col min="2310" max="2310" width="11.7109375" customWidth="1"/>
    <col min="2311" max="2311" width="10.7109375" customWidth="1"/>
    <col min="2312" max="2312" width="10.5703125" customWidth="1"/>
    <col min="2313" max="2313" width="10.5703125" bestFit="1" customWidth="1"/>
    <col min="2314" max="2314" width="8.85546875" customWidth="1"/>
    <col min="2315" max="2315" width="17.5703125" customWidth="1"/>
    <col min="2316" max="2319" width="0" hidden="1" customWidth="1"/>
    <col min="2320" max="2320" width="12.28515625" customWidth="1"/>
    <col min="2321" max="2321" width="11" customWidth="1"/>
    <col min="2562" max="2562" width="23.28515625" customWidth="1"/>
    <col min="2563" max="2563" width="29.140625" customWidth="1"/>
    <col min="2564" max="2564" width="13.140625" customWidth="1"/>
    <col min="2565" max="2565" width="13.28515625" customWidth="1"/>
    <col min="2566" max="2566" width="11.7109375" customWidth="1"/>
    <col min="2567" max="2567" width="10.7109375" customWidth="1"/>
    <col min="2568" max="2568" width="10.5703125" customWidth="1"/>
    <col min="2569" max="2569" width="10.5703125" bestFit="1" customWidth="1"/>
    <col min="2570" max="2570" width="8.85546875" customWidth="1"/>
    <col min="2571" max="2571" width="17.5703125" customWidth="1"/>
    <col min="2572" max="2575" width="0" hidden="1" customWidth="1"/>
    <col min="2576" max="2576" width="12.28515625" customWidth="1"/>
    <col min="2577" max="2577" width="11" customWidth="1"/>
    <col min="2818" max="2818" width="23.28515625" customWidth="1"/>
    <col min="2819" max="2819" width="29.140625" customWidth="1"/>
    <col min="2820" max="2820" width="13.140625" customWidth="1"/>
    <col min="2821" max="2821" width="13.28515625" customWidth="1"/>
    <col min="2822" max="2822" width="11.7109375" customWidth="1"/>
    <col min="2823" max="2823" width="10.7109375" customWidth="1"/>
    <col min="2824" max="2824" width="10.5703125" customWidth="1"/>
    <col min="2825" max="2825" width="10.5703125" bestFit="1" customWidth="1"/>
    <col min="2826" max="2826" width="8.85546875" customWidth="1"/>
    <col min="2827" max="2827" width="17.5703125" customWidth="1"/>
    <col min="2828" max="2831" width="0" hidden="1" customWidth="1"/>
    <col min="2832" max="2832" width="12.28515625" customWidth="1"/>
    <col min="2833" max="2833" width="11" customWidth="1"/>
    <col min="3074" max="3074" width="23.28515625" customWidth="1"/>
    <col min="3075" max="3075" width="29.140625" customWidth="1"/>
    <col min="3076" max="3076" width="13.140625" customWidth="1"/>
    <col min="3077" max="3077" width="13.28515625" customWidth="1"/>
    <col min="3078" max="3078" width="11.7109375" customWidth="1"/>
    <col min="3079" max="3079" width="10.7109375" customWidth="1"/>
    <col min="3080" max="3080" width="10.5703125" customWidth="1"/>
    <col min="3081" max="3081" width="10.5703125" bestFit="1" customWidth="1"/>
    <col min="3082" max="3082" width="8.85546875" customWidth="1"/>
    <col min="3083" max="3083" width="17.5703125" customWidth="1"/>
    <col min="3084" max="3087" width="0" hidden="1" customWidth="1"/>
    <col min="3088" max="3088" width="12.28515625" customWidth="1"/>
    <col min="3089" max="3089" width="11" customWidth="1"/>
    <col min="3330" max="3330" width="23.28515625" customWidth="1"/>
    <col min="3331" max="3331" width="29.140625" customWidth="1"/>
    <col min="3332" max="3332" width="13.140625" customWidth="1"/>
    <col min="3333" max="3333" width="13.28515625" customWidth="1"/>
    <col min="3334" max="3334" width="11.7109375" customWidth="1"/>
    <col min="3335" max="3335" width="10.7109375" customWidth="1"/>
    <col min="3336" max="3336" width="10.5703125" customWidth="1"/>
    <col min="3337" max="3337" width="10.5703125" bestFit="1" customWidth="1"/>
    <col min="3338" max="3338" width="8.85546875" customWidth="1"/>
    <col min="3339" max="3339" width="17.5703125" customWidth="1"/>
    <col min="3340" max="3343" width="0" hidden="1" customWidth="1"/>
    <col min="3344" max="3344" width="12.28515625" customWidth="1"/>
    <col min="3345" max="3345" width="11" customWidth="1"/>
    <col min="3586" max="3586" width="23.28515625" customWidth="1"/>
    <col min="3587" max="3587" width="29.140625" customWidth="1"/>
    <col min="3588" max="3588" width="13.140625" customWidth="1"/>
    <col min="3589" max="3589" width="13.28515625" customWidth="1"/>
    <col min="3590" max="3590" width="11.7109375" customWidth="1"/>
    <col min="3591" max="3591" width="10.7109375" customWidth="1"/>
    <col min="3592" max="3592" width="10.5703125" customWidth="1"/>
    <col min="3593" max="3593" width="10.5703125" bestFit="1" customWidth="1"/>
    <col min="3594" max="3594" width="8.85546875" customWidth="1"/>
    <col min="3595" max="3595" width="17.5703125" customWidth="1"/>
    <col min="3596" max="3599" width="0" hidden="1" customWidth="1"/>
    <col min="3600" max="3600" width="12.28515625" customWidth="1"/>
    <col min="3601" max="3601" width="11" customWidth="1"/>
    <col min="3842" max="3842" width="23.28515625" customWidth="1"/>
    <col min="3843" max="3843" width="29.140625" customWidth="1"/>
    <col min="3844" max="3844" width="13.140625" customWidth="1"/>
    <col min="3845" max="3845" width="13.28515625" customWidth="1"/>
    <col min="3846" max="3846" width="11.7109375" customWidth="1"/>
    <col min="3847" max="3847" width="10.7109375" customWidth="1"/>
    <col min="3848" max="3848" width="10.5703125" customWidth="1"/>
    <col min="3849" max="3849" width="10.5703125" bestFit="1" customWidth="1"/>
    <col min="3850" max="3850" width="8.85546875" customWidth="1"/>
    <col min="3851" max="3851" width="17.5703125" customWidth="1"/>
    <col min="3852" max="3855" width="0" hidden="1" customWidth="1"/>
    <col min="3856" max="3856" width="12.28515625" customWidth="1"/>
    <col min="3857" max="3857" width="11" customWidth="1"/>
    <col min="4098" max="4098" width="23.28515625" customWidth="1"/>
    <col min="4099" max="4099" width="29.140625" customWidth="1"/>
    <col min="4100" max="4100" width="13.140625" customWidth="1"/>
    <col min="4101" max="4101" width="13.28515625" customWidth="1"/>
    <col min="4102" max="4102" width="11.7109375" customWidth="1"/>
    <col min="4103" max="4103" width="10.7109375" customWidth="1"/>
    <col min="4104" max="4104" width="10.5703125" customWidth="1"/>
    <col min="4105" max="4105" width="10.5703125" bestFit="1" customWidth="1"/>
    <col min="4106" max="4106" width="8.85546875" customWidth="1"/>
    <col min="4107" max="4107" width="17.5703125" customWidth="1"/>
    <col min="4108" max="4111" width="0" hidden="1" customWidth="1"/>
    <col min="4112" max="4112" width="12.28515625" customWidth="1"/>
    <col min="4113" max="4113" width="11" customWidth="1"/>
    <col min="4354" max="4354" width="23.28515625" customWidth="1"/>
    <col min="4355" max="4355" width="29.140625" customWidth="1"/>
    <col min="4356" max="4356" width="13.140625" customWidth="1"/>
    <col min="4357" max="4357" width="13.28515625" customWidth="1"/>
    <col min="4358" max="4358" width="11.7109375" customWidth="1"/>
    <col min="4359" max="4359" width="10.7109375" customWidth="1"/>
    <col min="4360" max="4360" width="10.5703125" customWidth="1"/>
    <col min="4361" max="4361" width="10.5703125" bestFit="1" customWidth="1"/>
    <col min="4362" max="4362" width="8.85546875" customWidth="1"/>
    <col min="4363" max="4363" width="17.5703125" customWidth="1"/>
    <col min="4364" max="4367" width="0" hidden="1" customWidth="1"/>
    <col min="4368" max="4368" width="12.28515625" customWidth="1"/>
    <col min="4369" max="4369" width="11" customWidth="1"/>
    <col min="4610" max="4610" width="23.28515625" customWidth="1"/>
    <col min="4611" max="4611" width="29.140625" customWidth="1"/>
    <col min="4612" max="4612" width="13.140625" customWidth="1"/>
    <col min="4613" max="4613" width="13.28515625" customWidth="1"/>
    <col min="4614" max="4614" width="11.7109375" customWidth="1"/>
    <col min="4615" max="4615" width="10.7109375" customWidth="1"/>
    <col min="4616" max="4616" width="10.5703125" customWidth="1"/>
    <col min="4617" max="4617" width="10.5703125" bestFit="1" customWidth="1"/>
    <col min="4618" max="4618" width="8.85546875" customWidth="1"/>
    <col min="4619" max="4619" width="17.5703125" customWidth="1"/>
    <col min="4620" max="4623" width="0" hidden="1" customWidth="1"/>
    <col min="4624" max="4624" width="12.28515625" customWidth="1"/>
    <col min="4625" max="4625" width="11" customWidth="1"/>
    <col min="4866" max="4866" width="23.28515625" customWidth="1"/>
    <col min="4867" max="4867" width="29.140625" customWidth="1"/>
    <col min="4868" max="4868" width="13.140625" customWidth="1"/>
    <col min="4869" max="4869" width="13.28515625" customWidth="1"/>
    <col min="4870" max="4870" width="11.7109375" customWidth="1"/>
    <col min="4871" max="4871" width="10.7109375" customWidth="1"/>
    <col min="4872" max="4872" width="10.5703125" customWidth="1"/>
    <col min="4873" max="4873" width="10.5703125" bestFit="1" customWidth="1"/>
    <col min="4874" max="4874" width="8.85546875" customWidth="1"/>
    <col min="4875" max="4875" width="17.5703125" customWidth="1"/>
    <col min="4876" max="4879" width="0" hidden="1" customWidth="1"/>
    <col min="4880" max="4880" width="12.28515625" customWidth="1"/>
    <col min="4881" max="4881" width="11" customWidth="1"/>
    <col min="5122" max="5122" width="23.28515625" customWidth="1"/>
    <col min="5123" max="5123" width="29.140625" customWidth="1"/>
    <col min="5124" max="5124" width="13.140625" customWidth="1"/>
    <col min="5125" max="5125" width="13.28515625" customWidth="1"/>
    <col min="5126" max="5126" width="11.7109375" customWidth="1"/>
    <col min="5127" max="5127" width="10.7109375" customWidth="1"/>
    <col min="5128" max="5128" width="10.5703125" customWidth="1"/>
    <col min="5129" max="5129" width="10.5703125" bestFit="1" customWidth="1"/>
    <col min="5130" max="5130" width="8.85546875" customWidth="1"/>
    <col min="5131" max="5131" width="17.5703125" customWidth="1"/>
    <col min="5132" max="5135" width="0" hidden="1" customWidth="1"/>
    <col min="5136" max="5136" width="12.28515625" customWidth="1"/>
    <col min="5137" max="5137" width="11" customWidth="1"/>
    <col min="5378" max="5378" width="23.28515625" customWidth="1"/>
    <col min="5379" max="5379" width="29.140625" customWidth="1"/>
    <col min="5380" max="5380" width="13.140625" customWidth="1"/>
    <col min="5381" max="5381" width="13.28515625" customWidth="1"/>
    <col min="5382" max="5382" width="11.7109375" customWidth="1"/>
    <col min="5383" max="5383" width="10.7109375" customWidth="1"/>
    <col min="5384" max="5384" width="10.5703125" customWidth="1"/>
    <col min="5385" max="5385" width="10.5703125" bestFit="1" customWidth="1"/>
    <col min="5386" max="5386" width="8.85546875" customWidth="1"/>
    <col min="5387" max="5387" width="17.5703125" customWidth="1"/>
    <col min="5388" max="5391" width="0" hidden="1" customWidth="1"/>
    <col min="5392" max="5392" width="12.28515625" customWidth="1"/>
    <col min="5393" max="5393" width="11" customWidth="1"/>
    <col min="5634" max="5634" width="23.28515625" customWidth="1"/>
    <col min="5635" max="5635" width="29.140625" customWidth="1"/>
    <col min="5636" max="5636" width="13.140625" customWidth="1"/>
    <col min="5637" max="5637" width="13.28515625" customWidth="1"/>
    <col min="5638" max="5638" width="11.7109375" customWidth="1"/>
    <col min="5639" max="5639" width="10.7109375" customWidth="1"/>
    <col min="5640" max="5640" width="10.5703125" customWidth="1"/>
    <col min="5641" max="5641" width="10.5703125" bestFit="1" customWidth="1"/>
    <col min="5642" max="5642" width="8.85546875" customWidth="1"/>
    <col min="5643" max="5643" width="17.5703125" customWidth="1"/>
    <col min="5644" max="5647" width="0" hidden="1" customWidth="1"/>
    <col min="5648" max="5648" width="12.28515625" customWidth="1"/>
    <col min="5649" max="5649" width="11" customWidth="1"/>
    <col min="5890" max="5890" width="23.28515625" customWidth="1"/>
    <col min="5891" max="5891" width="29.140625" customWidth="1"/>
    <col min="5892" max="5892" width="13.140625" customWidth="1"/>
    <col min="5893" max="5893" width="13.28515625" customWidth="1"/>
    <col min="5894" max="5894" width="11.7109375" customWidth="1"/>
    <col min="5895" max="5895" width="10.7109375" customWidth="1"/>
    <col min="5896" max="5896" width="10.5703125" customWidth="1"/>
    <col min="5897" max="5897" width="10.5703125" bestFit="1" customWidth="1"/>
    <col min="5898" max="5898" width="8.85546875" customWidth="1"/>
    <col min="5899" max="5899" width="17.5703125" customWidth="1"/>
    <col min="5900" max="5903" width="0" hidden="1" customWidth="1"/>
    <col min="5904" max="5904" width="12.28515625" customWidth="1"/>
    <col min="5905" max="5905" width="11" customWidth="1"/>
    <col min="6146" max="6146" width="23.28515625" customWidth="1"/>
    <col min="6147" max="6147" width="29.140625" customWidth="1"/>
    <col min="6148" max="6148" width="13.140625" customWidth="1"/>
    <col min="6149" max="6149" width="13.28515625" customWidth="1"/>
    <col min="6150" max="6150" width="11.7109375" customWidth="1"/>
    <col min="6151" max="6151" width="10.7109375" customWidth="1"/>
    <col min="6152" max="6152" width="10.5703125" customWidth="1"/>
    <col min="6153" max="6153" width="10.5703125" bestFit="1" customWidth="1"/>
    <col min="6154" max="6154" width="8.85546875" customWidth="1"/>
    <col min="6155" max="6155" width="17.5703125" customWidth="1"/>
    <col min="6156" max="6159" width="0" hidden="1" customWidth="1"/>
    <col min="6160" max="6160" width="12.28515625" customWidth="1"/>
    <col min="6161" max="6161" width="11" customWidth="1"/>
    <col min="6402" max="6402" width="23.28515625" customWidth="1"/>
    <col min="6403" max="6403" width="29.140625" customWidth="1"/>
    <col min="6404" max="6404" width="13.140625" customWidth="1"/>
    <col min="6405" max="6405" width="13.28515625" customWidth="1"/>
    <col min="6406" max="6406" width="11.7109375" customWidth="1"/>
    <col min="6407" max="6407" width="10.7109375" customWidth="1"/>
    <col min="6408" max="6408" width="10.5703125" customWidth="1"/>
    <col min="6409" max="6409" width="10.5703125" bestFit="1" customWidth="1"/>
    <col min="6410" max="6410" width="8.85546875" customWidth="1"/>
    <col min="6411" max="6411" width="17.5703125" customWidth="1"/>
    <col min="6412" max="6415" width="0" hidden="1" customWidth="1"/>
    <col min="6416" max="6416" width="12.28515625" customWidth="1"/>
    <col min="6417" max="6417" width="11" customWidth="1"/>
    <col min="6658" max="6658" width="23.28515625" customWidth="1"/>
    <col min="6659" max="6659" width="29.140625" customWidth="1"/>
    <col min="6660" max="6660" width="13.140625" customWidth="1"/>
    <col min="6661" max="6661" width="13.28515625" customWidth="1"/>
    <col min="6662" max="6662" width="11.7109375" customWidth="1"/>
    <col min="6663" max="6663" width="10.7109375" customWidth="1"/>
    <col min="6664" max="6664" width="10.5703125" customWidth="1"/>
    <col min="6665" max="6665" width="10.5703125" bestFit="1" customWidth="1"/>
    <col min="6666" max="6666" width="8.85546875" customWidth="1"/>
    <col min="6667" max="6667" width="17.5703125" customWidth="1"/>
    <col min="6668" max="6671" width="0" hidden="1" customWidth="1"/>
    <col min="6672" max="6672" width="12.28515625" customWidth="1"/>
    <col min="6673" max="6673" width="11" customWidth="1"/>
    <col min="6914" max="6914" width="23.28515625" customWidth="1"/>
    <col min="6915" max="6915" width="29.140625" customWidth="1"/>
    <col min="6916" max="6916" width="13.140625" customWidth="1"/>
    <col min="6917" max="6917" width="13.28515625" customWidth="1"/>
    <col min="6918" max="6918" width="11.7109375" customWidth="1"/>
    <col min="6919" max="6919" width="10.7109375" customWidth="1"/>
    <col min="6920" max="6920" width="10.5703125" customWidth="1"/>
    <col min="6921" max="6921" width="10.5703125" bestFit="1" customWidth="1"/>
    <col min="6922" max="6922" width="8.85546875" customWidth="1"/>
    <col min="6923" max="6923" width="17.5703125" customWidth="1"/>
    <col min="6924" max="6927" width="0" hidden="1" customWidth="1"/>
    <col min="6928" max="6928" width="12.28515625" customWidth="1"/>
    <col min="6929" max="6929" width="11" customWidth="1"/>
    <col min="7170" max="7170" width="23.28515625" customWidth="1"/>
    <col min="7171" max="7171" width="29.140625" customWidth="1"/>
    <col min="7172" max="7172" width="13.140625" customWidth="1"/>
    <col min="7173" max="7173" width="13.28515625" customWidth="1"/>
    <col min="7174" max="7174" width="11.7109375" customWidth="1"/>
    <col min="7175" max="7175" width="10.7109375" customWidth="1"/>
    <col min="7176" max="7176" width="10.5703125" customWidth="1"/>
    <col min="7177" max="7177" width="10.5703125" bestFit="1" customWidth="1"/>
    <col min="7178" max="7178" width="8.85546875" customWidth="1"/>
    <col min="7179" max="7179" width="17.5703125" customWidth="1"/>
    <col min="7180" max="7183" width="0" hidden="1" customWidth="1"/>
    <col min="7184" max="7184" width="12.28515625" customWidth="1"/>
    <col min="7185" max="7185" width="11" customWidth="1"/>
    <col min="7426" max="7426" width="23.28515625" customWidth="1"/>
    <col min="7427" max="7427" width="29.140625" customWidth="1"/>
    <col min="7428" max="7428" width="13.140625" customWidth="1"/>
    <col min="7429" max="7429" width="13.28515625" customWidth="1"/>
    <col min="7430" max="7430" width="11.7109375" customWidth="1"/>
    <col min="7431" max="7431" width="10.7109375" customWidth="1"/>
    <col min="7432" max="7432" width="10.5703125" customWidth="1"/>
    <col min="7433" max="7433" width="10.5703125" bestFit="1" customWidth="1"/>
    <col min="7434" max="7434" width="8.85546875" customWidth="1"/>
    <col min="7435" max="7435" width="17.5703125" customWidth="1"/>
    <col min="7436" max="7439" width="0" hidden="1" customWidth="1"/>
    <col min="7440" max="7440" width="12.28515625" customWidth="1"/>
    <col min="7441" max="7441" width="11" customWidth="1"/>
    <col min="7682" max="7682" width="23.28515625" customWidth="1"/>
    <col min="7683" max="7683" width="29.140625" customWidth="1"/>
    <col min="7684" max="7684" width="13.140625" customWidth="1"/>
    <col min="7685" max="7685" width="13.28515625" customWidth="1"/>
    <col min="7686" max="7686" width="11.7109375" customWidth="1"/>
    <col min="7687" max="7687" width="10.7109375" customWidth="1"/>
    <col min="7688" max="7688" width="10.5703125" customWidth="1"/>
    <col min="7689" max="7689" width="10.5703125" bestFit="1" customWidth="1"/>
    <col min="7690" max="7690" width="8.85546875" customWidth="1"/>
    <col min="7691" max="7691" width="17.5703125" customWidth="1"/>
    <col min="7692" max="7695" width="0" hidden="1" customWidth="1"/>
    <col min="7696" max="7696" width="12.28515625" customWidth="1"/>
    <col min="7697" max="7697" width="11" customWidth="1"/>
    <col min="7938" max="7938" width="23.28515625" customWidth="1"/>
    <col min="7939" max="7939" width="29.140625" customWidth="1"/>
    <col min="7940" max="7940" width="13.140625" customWidth="1"/>
    <col min="7941" max="7941" width="13.28515625" customWidth="1"/>
    <col min="7942" max="7942" width="11.7109375" customWidth="1"/>
    <col min="7943" max="7943" width="10.7109375" customWidth="1"/>
    <col min="7944" max="7944" width="10.5703125" customWidth="1"/>
    <col min="7945" max="7945" width="10.5703125" bestFit="1" customWidth="1"/>
    <col min="7946" max="7946" width="8.85546875" customWidth="1"/>
    <col min="7947" max="7947" width="17.5703125" customWidth="1"/>
    <col min="7948" max="7951" width="0" hidden="1" customWidth="1"/>
    <col min="7952" max="7952" width="12.28515625" customWidth="1"/>
    <col min="7953" max="7953" width="11" customWidth="1"/>
    <col min="8194" max="8194" width="23.28515625" customWidth="1"/>
    <col min="8195" max="8195" width="29.140625" customWidth="1"/>
    <col min="8196" max="8196" width="13.140625" customWidth="1"/>
    <col min="8197" max="8197" width="13.28515625" customWidth="1"/>
    <col min="8198" max="8198" width="11.7109375" customWidth="1"/>
    <col min="8199" max="8199" width="10.7109375" customWidth="1"/>
    <col min="8200" max="8200" width="10.5703125" customWidth="1"/>
    <col min="8201" max="8201" width="10.5703125" bestFit="1" customWidth="1"/>
    <col min="8202" max="8202" width="8.85546875" customWidth="1"/>
    <col min="8203" max="8203" width="17.5703125" customWidth="1"/>
    <col min="8204" max="8207" width="0" hidden="1" customWidth="1"/>
    <col min="8208" max="8208" width="12.28515625" customWidth="1"/>
    <col min="8209" max="8209" width="11" customWidth="1"/>
    <col min="8450" max="8450" width="23.28515625" customWidth="1"/>
    <col min="8451" max="8451" width="29.140625" customWidth="1"/>
    <col min="8452" max="8452" width="13.140625" customWidth="1"/>
    <col min="8453" max="8453" width="13.28515625" customWidth="1"/>
    <col min="8454" max="8454" width="11.7109375" customWidth="1"/>
    <col min="8455" max="8455" width="10.7109375" customWidth="1"/>
    <col min="8456" max="8456" width="10.5703125" customWidth="1"/>
    <col min="8457" max="8457" width="10.5703125" bestFit="1" customWidth="1"/>
    <col min="8458" max="8458" width="8.85546875" customWidth="1"/>
    <col min="8459" max="8459" width="17.5703125" customWidth="1"/>
    <col min="8460" max="8463" width="0" hidden="1" customWidth="1"/>
    <col min="8464" max="8464" width="12.28515625" customWidth="1"/>
    <col min="8465" max="8465" width="11" customWidth="1"/>
    <col min="8706" max="8706" width="23.28515625" customWidth="1"/>
    <col min="8707" max="8707" width="29.140625" customWidth="1"/>
    <col min="8708" max="8708" width="13.140625" customWidth="1"/>
    <col min="8709" max="8709" width="13.28515625" customWidth="1"/>
    <col min="8710" max="8710" width="11.7109375" customWidth="1"/>
    <col min="8711" max="8711" width="10.7109375" customWidth="1"/>
    <col min="8712" max="8712" width="10.5703125" customWidth="1"/>
    <col min="8713" max="8713" width="10.5703125" bestFit="1" customWidth="1"/>
    <col min="8714" max="8714" width="8.85546875" customWidth="1"/>
    <col min="8715" max="8715" width="17.5703125" customWidth="1"/>
    <col min="8716" max="8719" width="0" hidden="1" customWidth="1"/>
    <col min="8720" max="8720" width="12.28515625" customWidth="1"/>
    <col min="8721" max="8721" width="11" customWidth="1"/>
    <col min="8962" max="8962" width="23.28515625" customWidth="1"/>
    <col min="8963" max="8963" width="29.140625" customWidth="1"/>
    <col min="8964" max="8964" width="13.140625" customWidth="1"/>
    <col min="8965" max="8965" width="13.28515625" customWidth="1"/>
    <col min="8966" max="8966" width="11.7109375" customWidth="1"/>
    <col min="8967" max="8967" width="10.7109375" customWidth="1"/>
    <col min="8968" max="8968" width="10.5703125" customWidth="1"/>
    <col min="8969" max="8969" width="10.5703125" bestFit="1" customWidth="1"/>
    <col min="8970" max="8970" width="8.85546875" customWidth="1"/>
    <col min="8971" max="8971" width="17.5703125" customWidth="1"/>
    <col min="8972" max="8975" width="0" hidden="1" customWidth="1"/>
    <col min="8976" max="8976" width="12.28515625" customWidth="1"/>
    <col min="8977" max="8977" width="11" customWidth="1"/>
    <col min="9218" max="9218" width="23.28515625" customWidth="1"/>
    <col min="9219" max="9219" width="29.140625" customWidth="1"/>
    <col min="9220" max="9220" width="13.140625" customWidth="1"/>
    <col min="9221" max="9221" width="13.28515625" customWidth="1"/>
    <col min="9222" max="9222" width="11.7109375" customWidth="1"/>
    <col min="9223" max="9223" width="10.7109375" customWidth="1"/>
    <col min="9224" max="9224" width="10.5703125" customWidth="1"/>
    <col min="9225" max="9225" width="10.5703125" bestFit="1" customWidth="1"/>
    <col min="9226" max="9226" width="8.85546875" customWidth="1"/>
    <col min="9227" max="9227" width="17.5703125" customWidth="1"/>
    <col min="9228" max="9231" width="0" hidden="1" customWidth="1"/>
    <col min="9232" max="9232" width="12.28515625" customWidth="1"/>
    <col min="9233" max="9233" width="11" customWidth="1"/>
    <col min="9474" max="9474" width="23.28515625" customWidth="1"/>
    <col min="9475" max="9475" width="29.140625" customWidth="1"/>
    <col min="9476" max="9476" width="13.140625" customWidth="1"/>
    <col min="9477" max="9477" width="13.28515625" customWidth="1"/>
    <col min="9478" max="9478" width="11.7109375" customWidth="1"/>
    <col min="9479" max="9479" width="10.7109375" customWidth="1"/>
    <col min="9480" max="9480" width="10.5703125" customWidth="1"/>
    <col min="9481" max="9481" width="10.5703125" bestFit="1" customWidth="1"/>
    <col min="9482" max="9482" width="8.85546875" customWidth="1"/>
    <col min="9483" max="9483" width="17.5703125" customWidth="1"/>
    <col min="9484" max="9487" width="0" hidden="1" customWidth="1"/>
    <col min="9488" max="9488" width="12.28515625" customWidth="1"/>
    <col min="9489" max="9489" width="11" customWidth="1"/>
    <col min="9730" max="9730" width="23.28515625" customWidth="1"/>
    <col min="9731" max="9731" width="29.140625" customWidth="1"/>
    <col min="9732" max="9732" width="13.140625" customWidth="1"/>
    <col min="9733" max="9733" width="13.28515625" customWidth="1"/>
    <col min="9734" max="9734" width="11.7109375" customWidth="1"/>
    <col min="9735" max="9735" width="10.7109375" customWidth="1"/>
    <col min="9736" max="9736" width="10.5703125" customWidth="1"/>
    <col min="9737" max="9737" width="10.5703125" bestFit="1" customWidth="1"/>
    <col min="9738" max="9738" width="8.85546875" customWidth="1"/>
    <col min="9739" max="9739" width="17.5703125" customWidth="1"/>
    <col min="9740" max="9743" width="0" hidden="1" customWidth="1"/>
    <col min="9744" max="9744" width="12.28515625" customWidth="1"/>
    <col min="9745" max="9745" width="11" customWidth="1"/>
    <col min="9986" max="9986" width="23.28515625" customWidth="1"/>
    <col min="9987" max="9987" width="29.140625" customWidth="1"/>
    <col min="9988" max="9988" width="13.140625" customWidth="1"/>
    <col min="9989" max="9989" width="13.28515625" customWidth="1"/>
    <col min="9990" max="9990" width="11.7109375" customWidth="1"/>
    <col min="9991" max="9991" width="10.7109375" customWidth="1"/>
    <col min="9992" max="9992" width="10.5703125" customWidth="1"/>
    <col min="9993" max="9993" width="10.5703125" bestFit="1" customWidth="1"/>
    <col min="9994" max="9994" width="8.85546875" customWidth="1"/>
    <col min="9995" max="9995" width="17.5703125" customWidth="1"/>
    <col min="9996" max="9999" width="0" hidden="1" customWidth="1"/>
    <col min="10000" max="10000" width="12.28515625" customWidth="1"/>
    <col min="10001" max="10001" width="11" customWidth="1"/>
    <col min="10242" max="10242" width="23.28515625" customWidth="1"/>
    <col min="10243" max="10243" width="29.140625" customWidth="1"/>
    <col min="10244" max="10244" width="13.140625" customWidth="1"/>
    <col min="10245" max="10245" width="13.28515625" customWidth="1"/>
    <col min="10246" max="10246" width="11.7109375" customWidth="1"/>
    <col min="10247" max="10247" width="10.7109375" customWidth="1"/>
    <col min="10248" max="10248" width="10.5703125" customWidth="1"/>
    <col min="10249" max="10249" width="10.5703125" bestFit="1" customWidth="1"/>
    <col min="10250" max="10250" width="8.85546875" customWidth="1"/>
    <col min="10251" max="10251" width="17.5703125" customWidth="1"/>
    <col min="10252" max="10255" width="0" hidden="1" customWidth="1"/>
    <col min="10256" max="10256" width="12.28515625" customWidth="1"/>
    <col min="10257" max="10257" width="11" customWidth="1"/>
    <col min="10498" max="10498" width="23.28515625" customWidth="1"/>
    <col min="10499" max="10499" width="29.140625" customWidth="1"/>
    <col min="10500" max="10500" width="13.140625" customWidth="1"/>
    <col min="10501" max="10501" width="13.28515625" customWidth="1"/>
    <col min="10502" max="10502" width="11.7109375" customWidth="1"/>
    <col min="10503" max="10503" width="10.7109375" customWidth="1"/>
    <col min="10504" max="10504" width="10.5703125" customWidth="1"/>
    <col min="10505" max="10505" width="10.5703125" bestFit="1" customWidth="1"/>
    <col min="10506" max="10506" width="8.85546875" customWidth="1"/>
    <col min="10507" max="10507" width="17.5703125" customWidth="1"/>
    <col min="10508" max="10511" width="0" hidden="1" customWidth="1"/>
    <col min="10512" max="10512" width="12.28515625" customWidth="1"/>
    <col min="10513" max="10513" width="11" customWidth="1"/>
    <col min="10754" max="10754" width="23.28515625" customWidth="1"/>
    <col min="10755" max="10755" width="29.140625" customWidth="1"/>
    <col min="10756" max="10756" width="13.140625" customWidth="1"/>
    <col min="10757" max="10757" width="13.28515625" customWidth="1"/>
    <col min="10758" max="10758" width="11.7109375" customWidth="1"/>
    <col min="10759" max="10759" width="10.7109375" customWidth="1"/>
    <col min="10760" max="10760" width="10.5703125" customWidth="1"/>
    <col min="10761" max="10761" width="10.5703125" bestFit="1" customWidth="1"/>
    <col min="10762" max="10762" width="8.85546875" customWidth="1"/>
    <col min="10763" max="10763" width="17.5703125" customWidth="1"/>
    <col min="10764" max="10767" width="0" hidden="1" customWidth="1"/>
    <col min="10768" max="10768" width="12.28515625" customWidth="1"/>
    <col min="10769" max="10769" width="11" customWidth="1"/>
    <col min="11010" max="11010" width="23.28515625" customWidth="1"/>
    <col min="11011" max="11011" width="29.140625" customWidth="1"/>
    <col min="11012" max="11012" width="13.140625" customWidth="1"/>
    <col min="11013" max="11013" width="13.28515625" customWidth="1"/>
    <col min="11014" max="11014" width="11.7109375" customWidth="1"/>
    <col min="11015" max="11015" width="10.7109375" customWidth="1"/>
    <col min="11016" max="11016" width="10.5703125" customWidth="1"/>
    <col min="11017" max="11017" width="10.5703125" bestFit="1" customWidth="1"/>
    <col min="11018" max="11018" width="8.85546875" customWidth="1"/>
    <col min="11019" max="11019" width="17.5703125" customWidth="1"/>
    <col min="11020" max="11023" width="0" hidden="1" customWidth="1"/>
    <col min="11024" max="11024" width="12.28515625" customWidth="1"/>
    <col min="11025" max="11025" width="11" customWidth="1"/>
    <col min="11266" max="11266" width="23.28515625" customWidth="1"/>
    <col min="11267" max="11267" width="29.140625" customWidth="1"/>
    <col min="11268" max="11268" width="13.140625" customWidth="1"/>
    <col min="11269" max="11269" width="13.28515625" customWidth="1"/>
    <col min="11270" max="11270" width="11.7109375" customWidth="1"/>
    <col min="11271" max="11271" width="10.7109375" customWidth="1"/>
    <col min="11272" max="11272" width="10.5703125" customWidth="1"/>
    <col min="11273" max="11273" width="10.5703125" bestFit="1" customWidth="1"/>
    <col min="11274" max="11274" width="8.85546875" customWidth="1"/>
    <col min="11275" max="11275" width="17.5703125" customWidth="1"/>
    <col min="11276" max="11279" width="0" hidden="1" customWidth="1"/>
    <col min="11280" max="11280" width="12.28515625" customWidth="1"/>
    <col min="11281" max="11281" width="11" customWidth="1"/>
    <col min="11522" max="11522" width="23.28515625" customWidth="1"/>
    <col min="11523" max="11523" width="29.140625" customWidth="1"/>
    <col min="11524" max="11524" width="13.140625" customWidth="1"/>
    <col min="11525" max="11525" width="13.28515625" customWidth="1"/>
    <col min="11526" max="11526" width="11.7109375" customWidth="1"/>
    <col min="11527" max="11527" width="10.7109375" customWidth="1"/>
    <col min="11528" max="11528" width="10.5703125" customWidth="1"/>
    <col min="11529" max="11529" width="10.5703125" bestFit="1" customWidth="1"/>
    <col min="11530" max="11530" width="8.85546875" customWidth="1"/>
    <col min="11531" max="11531" width="17.5703125" customWidth="1"/>
    <col min="11532" max="11535" width="0" hidden="1" customWidth="1"/>
    <col min="11536" max="11536" width="12.28515625" customWidth="1"/>
    <col min="11537" max="11537" width="11" customWidth="1"/>
    <col min="11778" max="11778" width="23.28515625" customWidth="1"/>
    <col min="11779" max="11779" width="29.140625" customWidth="1"/>
    <col min="11780" max="11780" width="13.140625" customWidth="1"/>
    <col min="11781" max="11781" width="13.28515625" customWidth="1"/>
    <col min="11782" max="11782" width="11.7109375" customWidth="1"/>
    <col min="11783" max="11783" width="10.7109375" customWidth="1"/>
    <col min="11784" max="11784" width="10.5703125" customWidth="1"/>
    <col min="11785" max="11785" width="10.5703125" bestFit="1" customWidth="1"/>
    <col min="11786" max="11786" width="8.85546875" customWidth="1"/>
    <col min="11787" max="11787" width="17.5703125" customWidth="1"/>
    <col min="11788" max="11791" width="0" hidden="1" customWidth="1"/>
    <col min="11792" max="11792" width="12.28515625" customWidth="1"/>
    <col min="11793" max="11793" width="11" customWidth="1"/>
    <col min="12034" max="12034" width="23.28515625" customWidth="1"/>
    <col min="12035" max="12035" width="29.140625" customWidth="1"/>
    <col min="12036" max="12036" width="13.140625" customWidth="1"/>
    <col min="12037" max="12037" width="13.28515625" customWidth="1"/>
    <col min="12038" max="12038" width="11.7109375" customWidth="1"/>
    <col min="12039" max="12039" width="10.7109375" customWidth="1"/>
    <col min="12040" max="12040" width="10.5703125" customWidth="1"/>
    <col min="12041" max="12041" width="10.5703125" bestFit="1" customWidth="1"/>
    <col min="12042" max="12042" width="8.85546875" customWidth="1"/>
    <col min="12043" max="12043" width="17.5703125" customWidth="1"/>
    <col min="12044" max="12047" width="0" hidden="1" customWidth="1"/>
    <col min="12048" max="12048" width="12.28515625" customWidth="1"/>
    <col min="12049" max="12049" width="11" customWidth="1"/>
    <col min="12290" max="12290" width="23.28515625" customWidth="1"/>
    <col min="12291" max="12291" width="29.140625" customWidth="1"/>
    <col min="12292" max="12292" width="13.140625" customWidth="1"/>
    <col min="12293" max="12293" width="13.28515625" customWidth="1"/>
    <col min="12294" max="12294" width="11.7109375" customWidth="1"/>
    <col min="12295" max="12295" width="10.7109375" customWidth="1"/>
    <col min="12296" max="12296" width="10.5703125" customWidth="1"/>
    <col min="12297" max="12297" width="10.5703125" bestFit="1" customWidth="1"/>
    <col min="12298" max="12298" width="8.85546875" customWidth="1"/>
    <col min="12299" max="12299" width="17.5703125" customWidth="1"/>
    <col min="12300" max="12303" width="0" hidden="1" customWidth="1"/>
    <col min="12304" max="12304" width="12.28515625" customWidth="1"/>
    <col min="12305" max="12305" width="11" customWidth="1"/>
    <col min="12546" max="12546" width="23.28515625" customWidth="1"/>
    <col min="12547" max="12547" width="29.140625" customWidth="1"/>
    <col min="12548" max="12548" width="13.140625" customWidth="1"/>
    <col min="12549" max="12549" width="13.28515625" customWidth="1"/>
    <col min="12550" max="12550" width="11.7109375" customWidth="1"/>
    <col min="12551" max="12551" width="10.7109375" customWidth="1"/>
    <col min="12552" max="12552" width="10.5703125" customWidth="1"/>
    <col min="12553" max="12553" width="10.5703125" bestFit="1" customWidth="1"/>
    <col min="12554" max="12554" width="8.85546875" customWidth="1"/>
    <col min="12555" max="12555" width="17.5703125" customWidth="1"/>
    <col min="12556" max="12559" width="0" hidden="1" customWidth="1"/>
    <col min="12560" max="12560" width="12.28515625" customWidth="1"/>
    <col min="12561" max="12561" width="11" customWidth="1"/>
    <col min="12802" max="12802" width="23.28515625" customWidth="1"/>
    <col min="12803" max="12803" width="29.140625" customWidth="1"/>
    <col min="12804" max="12804" width="13.140625" customWidth="1"/>
    <col min="12805" max="12805" width="13.28515625" customWidth="1"/>
    <col min="12806" max="12806" width="11.7109375" customWidth="1"/>
    <col min="12807" max="12807" width="10.7109375" customWidth="1"/>
    <col min="12808" max="12808" width="10.5703125" customWidth="1"/>
    <col min="12809" max="12809" width="10.5703125" bestFit="1" customWidth="1"/>
    <col min="12810" max="12810" width="8.85546875" customWidth="1"/>
    <col min="12811" max="12811" width="17.5703125" customWidth="1"/>
    <col min="12812" max="12815" width="0" hidden="1" customWidth="1"/>
    <col min="12816" max="12816" width="12.28515625" customWidth="1"/>
    <col min="12817" max="12817" width="11" customWidth="1"/>
    <col min="13058" max="13058" width="23.28515625" customWidth="1"/>
    <col min="13059" max="13059" width="29.140625" customWidth="1"/>
    <col min="13060" max="13060" width="13.140625" customWidth="1"/>
    <col min="13061" max="13061" width="13.28515625" customWidth="1"/>
    <col min="13062" max="13062" width="11.7109375" customWidth="1"/>
    <col min="13063" max="13063" width="10.7109375" customWidth="1"/>
    <col min="13064" max="13064" width="10.5703125" customWidth="1"/>
    <col min="13065" max="13065" width="10.5703125" bestFit="1" customWidth="1"/>
    <col min="13066" max="13066" width="8.85546875" customWidth="1"/>
    <col min="13067" max="13067" width="17.5703125" customWidth="1"/>
    <col min="13068" max="13071" width="0" hidden="1" customWidth="1"/>
    <col min="13072" max="13072" width="12.28515625" customWidth="1"/>
    <col min="13073" max="13073" width="11" customWidth="1"/>
    <col min="13314" max="13314" width="23.28515625" customWidth="1"/>
    <col min="13315" max="13315" width="29.140625" customWidth="1"/>
    <col min="13316" max="13316" width="13.140625" customWidth="1"/>
    <col min="13317" max="13317" width="13.28515625" customWidth="1"/>
    <col min="13318" max="13318" width="11.7109375" customWidth="1"/>
    <col min="13319" max="13319" width="10.7109375" customWidth="1"/>
    <col min="13320" max="13320" width="10.5703125" customWidth="1"/>
    <col min="13321" max="13321" width="10.5703125" bestFit="1" customWidth="1"/>
    <col min="13322" max="13322" width="8.85546875" customWidth="1"/>
    <col min="13323" max="13323" width="17.5703125" customWidth="1"/>
    <col min="13324" max="13327" width="0" hidden="1" customWidth="1"/>
    <col min="13328" max="13328" width="12.28515625" customWidth="1"/>
    <col min="13329" max="13329" width="11" customWidth="1"/>
    <col min="13570" max="13570" width="23.28515625" customWidth="1"/>
    <col min="13571" max="13571" width="29.140625" customWidth="1"/>
    <col min="13572" max="13572" width="13.140625" customWidth="1"/>
    <col min="13573" max="13573" width="13.28515625" customWidth="1"/>
    <col min="13574" max="13574" width="11.7109375" customWidth="1"/>
    <col min="13575" max="13575" width="10.7109375" customWidth="1"/>
    <col min="13576" max="13576" width="10.5703125" customWidth="1"/>
    <col min="13577" max="13577" width="10.5703125" bestFit="1" customWidth="1"/>
    <col min="13578" max="13578" width="8.85546875" customWidth="1"/>
    <col min="13579" max="13579" width="17.5703125" customWidth="1"/>
    <col min="13580" max="13583" width="0" hidden="1" customWidth="1"/>
    <col min="13584" max="13584" width="12.28515625" customWidth="1"/>
    <col min="13585" max="13585" width="11" customWidth="1"/>
    <col min="13826" max="13826" width="23.28515625" customWidth="1"/>
    <col min="13827" max="13827" width="29.140625" customWidth="1"/>
    <col min="13828" max="13828" width="13.140625" customWidth="1"/>
    <col min="13829" max="13829" width="13.28515625" customWidth="1"/>
    <col min="13830" max="13830" width="11.7109375" customWidth="1"/>
    <col min="13831" max="13831" width="10.7109375" customWidth="1"/>
    <col min="13832" max="13832" width="10.5703125" customWidth="1"/>
    <col min="13833" max="13833" width="10.5703125" bestFit="1" customWidth="1"/>
    <col min="13834" max="13834" width="8.85546875" customWidth="1"/>
    <col min="13835" max="13835" width="17.5703125" customWidth="1"/>
    <col min="13836" max="13839" width="0" hidden="1" customWidth="1"/>
    <col min="13840" max="13840" width="12.28515625" customWidth="1"/>
    <col min="13841" max="13841" width="11" customWidth="1"/>
    <col min="14082" max="14082" width="23.28515625" customWidth="1"/>
    <col min="14083" max="14083" width="29.140625" customWidth="1"/>
    <col min="14084" max="14084" width="13.140625" customWidth="1"/>
    <col min="14085" max="14085" width="13.28515625" customWidth="1"/>
    <col min="14086" max="14086" width="11.7109375" customWidth="1"/>
    <col min="14087" max="14087" width="10.7109375" customWidth="1"/>
    <col min="14088" max="14088" width="10.5703125" customWidth="1"/>
    <col min="14089" max="14089" width="10.5703125" bestFit="1" customWidth="1"/>
    <col min="14090" max="14090" width="8.85546875" customWidth="1"/>
    <col min="14091" max="14091" width="17.5703125" customWidth="1"/>
    <col min="14092" max="14095" width="0" hidden="1" customWidth="1"/>
    <col min="14096" max="14096" width="12.28515625" customWidth="1"/>
    <col min="14097" max="14097" width="11" customWidth="1"/>
    <col min="14338" max="14338" width="23.28515625" customWidth="1"/>
    <col min="14339" max="14339" width="29.140625" customWidth="1"/>
    <col min="14340" max="14340" width="13.140625" customWidth="1"/>
    <col min="14341" max="14341" width="13.28515625" customWidth="1"/>
    <col min="14342" max="14342" width="11.7109375" customWidth="1"/>
    <col min="14343" max="14343" width="10.7109375" customWidth="1"/>
    <col min="14344" max="14344" width="10.5703125" customWidth="1"/>
    <col min="14345" max="14345" width="10.5703125" bestFit="1" customWidth="1"/>
    <col min="14346" max="14346" width="8.85546875" customWidth="1"/>
    <col min="14347" max="14347" width="17.5703125" customWidth="1"/>
    <col min="14348" max="14351" width="0" hidden="1" customWidth="1"/>
    <col min="14352" max="14352" width="12.28515625" customWidth="1"/>
    <col min="14353" max="14353" width="11" customWidth="1"/>
    <col min="14594" max="14594" width="23.28515625" customWidth="1"/>
    <col min="14595" max="14595" width="29.140625" customWidth="1"/>
    <col min="14596" max="14596" width="13.140625" customWidth="1"/>
    <col min="14597" max="14597" width="13.28515625" customWidth="1"/>
    <col min="14598" max="14598" width="11.7109375" customWidth="1"/>
    <col min="14599" max="14599" width="10.7109375" customWidth="1"/>
    <col min="14600" max="14600" width="10.5703125" customWidth="1"/>
    <col min="14601" max="14601" width="10.5703125" bestFit="1" customWidth="1"/>
    <col min="14602" max="14602" width="8.85546875" customWidth="1"/>
    <col min="14603" max="14603" width="17.5703125" customWidth="1"/>
    <col min="14604" max="14607" width="0" hidden="1" customWidth="1"/>
    <col min="14608" max="14608" width="12.28515625" customWidth="1"/>
    <col min="14609" max="14609" width="11" customWidth="1"/>
    <col min="14850" max="14850" width="23.28515625" customWidth="1"/>
    <col min="14851" max="14851" width="29.140625" customWidth="1"/>
    <col min="14852" max="14852" width="13.140625" customWidth="1"/>
    <col min="14853" max="14853" width="13.28515625" customWidth="1"/>
    <col min="14854" max="14854" width="11.7109375" customWidth="1"/>
    <col min="14855" max="14855" width="10.7109375" customWidth="1"/>
    <col min="14856" max="14856" width="10.5703125" customWidth="1"/>
    <col min="14857" max="14857" width="10.5703125" bestFit="1" customWidth="1"/>
    <col min="14858" max="14858" width="8.85546875" customWidth="1"/>
    <col min="14859" max="14859" width="17.5703125" customWidth="1"/>
    <col min="14860" max="14863" width="0" hidden="1" customWidth="1"/>
    <col min="14864" max="14864" width="12.28515625" customWidth="1"/>
    <col min="14865" max="14865" width="11" customWidth="1"/>
    <col min="15106" max="15106" width="23.28515625" customWidth="1"/>
    <col min="15107" max="15107" width="29.140625" customWidth="1"/>
    <col min="15108" max="15108" width="13.140625" customWidth="1"/>
    <col min="15109" max="15109" width="13.28515625" customWidth="1"/>
    <col min="15110" max="15110" width="11.7109375" customWidth="1"/>
    <col min="15111" max="15111" width="10.7109375" customWidth="1"/>
    <col min="15112" max="15112" width="10.5703125" customWidth="1"/>
    <col min="15113" max="15113" width="10.5703125" bestFit="1" customWidth="1"/>
    <col min="15114" max="15114" width="8.85546875" customWidth="1"/>
    <col min="15115" max="15115" width="17.5703125" customWidth="1"/>
    <col min="15116" max="15119" width="0" hidden="1" customWidth="1"/>
    <col min="15120" max="15120" width="12.28515625" customWidth="1"/>
    <col min="15121" max="15121" width="11" customWidth="1"/>
    <col min="15362" max="15362" width="23.28515625" customWidth="1"/>
    <col min="15363" max="15363" width="29.140625" customWidth="1"/>
    <col min="15364" max="15364" width="13.140625" customWidth="1"/>
    <col min="15365" max="15365" width="13.28515625" customWidth="1"/>
    <col min="15366" max="15366" width="11.7109375" customWidth="1"/>
    <col min="15367" max="15367" width="10.7109375" customWidth="1"/>
    <col min="15368" max="15368" width="10.5703125" customWidth="1"/>
    <col min="15369" max="15369" width="10.5703125" bestFit="1" customWidth="1"/>
    <col min="15370" max="15370" width="8.85546875" customWidth="1"/>
    <col min="15371" max="15371" width="17.5703125" customWidth="1"/>
    <col min="15372" max="15375" width="0" hidden="1" customWidth="1"/>
    <col min="15376" max="15376" width="12.28515625" customWidth="1"/>
    <col min="15377" max="15377" width="11" customWidth="1"/>
    <col min="15618" max="15618" width="23.28515625" customWidth="1"/>
    <col min="15619" max="15619" width="29.140625" customWidth="1"/>
    <col min="15620" max="15620" width="13.140625" customWidth="1"/>
    <col min="15621" max="15621" width="13.28515625" customWidth="1"/>
    <col min="15622" max="15622" width="11.7109375" customWidth="1"/>
    <col min="15623" max="15623" width="10.7109375" customWidth="1"/>
    <col min="15624" max="15624" width="10.5703125" customWidth="1"/>
    <col min="15625" max="15625" width="10.5703125" bestFit="1" customWidth="1"/>
    <col min="15626" max="15626" width="8.85546875" customWidth="1"/>
    <col min="15627" max="15627" width="17.5703125" customWidth="1"/>
    <col min="15628" max="15631" width="0" hidden="1" customWidth="1"/>
    <col min="15632" max="15632" width="12.28515625" customWidth="1"/>
    <col min="15633" max="15633" width="11" customWidth="1"/>
    <col min="15874" max="15874" width="23.28515625" customWidth="1"/>
    <col min="15875" max="15875" width="29.140625" customWidth="1"/>
    <col min="15876" max="15876" width="13.140625" customWidth="1"/>
    <col min="15877" max="15877" width="13.28515625" customWidth="1"/>
    <col min="15878" max="15878" width="11.7109375" customWidth="1"/>
    <col min="15879" max="15879" width="10.7109375" customWidth="1"/>
    <col min="15880" max="15880" width="10.5703125" customWidth="1"/>
    <col min="15881" max="15881" width="10.5703125" bestFit="1" customWidth="1"/>
    <col min="15882" max="15882" width="8.85546875" customWidth="1"/>
    <col min="15883" max="15883" width="17.5703125" customWidth="1"/>
    <col min="15884" max="15887" width="0" hidden="1" customWidth="1"/>
    <col min="15888" max="15888" width="12.28515625" customWidth="1"/>
    <col min="15889" max="15889" width="11" customWidth="1"/>
    <col min="16130" max="16130" width="23.28515625" customWidth="1"/>
    <col min="16131" max="16131" width="29.140625" customWidth="1"/>
    <col min="16132" max="16132" width="13.140625" customWidth="1"/>
    <col min="16133" max="16133" width="13.28515625" customWidth="1"/>
    <col min="16134" max="16134" width="11.7109375" customWidth="1"/>
    <col min="16135" max="16135" width="10.7109375" customWidth="1"/>
    <col min="16136" max="16136" width="10.5703125" customWidth="1"/>
    <col min="16137" max="16137" width="10.5703125" bestFit="1" customWidth="1"/>
    <col min="16138" max="16138" width="8.85546875" customWidth="1"/>
    <col min="16139" max="16139" width="17.5703125" customWidth="1"/>
    <col min="16140" max="16143" width="0" hidden="1" customWidth="1"/>
    <col min="16144" max="16144" width="12.28515625" customWidth="1"/>
    <col min="16145" max="16145" width="11" customWidth="1"/>
  </cols>
  <sheetData>
    <row r="3" spans="1:15" x14ac:dyDescent="0.25">
      <c r="A3" s="23"/>
      <c r="B3" s="24" t="s">
        <v>73</v>
      </c>
      <c r="C3" s="24"/>
      <c r="D3" s="24"/>
      <c r="E3" s="24"/>
      <c r="F3" s="24"/>
      <c r="G3" s="24"/>
      <c r="H3" s="24"/>
      <c r="I3" s="24"/>
      <c r="J3" s="24"/>
      <c r="K3" s="23"/>
      <c r="L3" s="25"/>
      <c r="M3" s="26"/>
      <c r="N3" s="25"/>
      <c r="O3" s="25"/>
    </row>
    <row r="4" spans="1:15" x14ac:dyDescent="0.25">
      <c r="A4" s="72" t="s">
        <v>74</v>
      </c>
      <c r="B4" s="73"/>
      <c r="C4" s="73"/>
      <c r="D4" s="73"/>
      <c r="E4" s="73"/>
      <c r="F4" s="73"/>
      <c r="G4" s="73"/>
      <c r="H4" s="73"/>
      <c r="I4" s="73"/>
      <c r="J4" s="73"/>
      <c r="K4" s="74"/>
      <c r="L4" s="25"/>
      <c r="M4" s="26"/>
      <c r="N4" s="25"/>
      <c r="O4" s="25"/>
    </row>
    <row r="5" spans="1:15" x14ac:dyDescent="0.25">
      <c r="A5" s="27"/>
      <c r="B5" s="28"/>
      <c r="C5" s="29"/>
      <c r="D5" s="27"/>
      <c r="E5" s="30"/>
      <c r="F5" s="30"/>
      <c r="G5" s="27"/>
      <c r="H5" s="27"/>
      <c r="I5" s="27"/>
      <c r="J5" s="27"/>
      <c r="K5" s="27"/>
      <c r="L5" s="31"/>
      <c r="M5" s="26"/>
      <c r="N5" s="25"/>
      <c r="O5" s="25"/>
    </row>
    <row r="6" spans="1:15" x14ac:dyDescent="0.25">
      <c r="A6" s="27"/>
      <c r="B6" s="27"/>
      <c r="C6" s="75" t="s">
        <v>124</v>
      </c>
      <c r="D6" s="75"/>
      <c r="E6" s="75"/>
      <c r="F6" s="75"/>
      <c r="G6" s="75"/>
      <c r="H6" s="75"/>
      <c r="I6" s="75"/>
      <c r="J6" s="27"/>
      <c r="K6" s="27"/>
      <c r="L6" s="31"/>
      <c r="M6" s="26"/>
      <c r="N6" s="25"/>
      <c r="O6" s="25"/>
    </row>
    <row r="7" spans="1:15" x14ac:dyDescent="0.25">
      <c r="A7" s="27"/>
      <c r="B7" s="28"/>
      <c r="C7" s="29"/>
      <c r="D7" s="27"/>
      <c r="E7" s="30"/>
      <c r="F7" s="30"/>
      <c r="G7" s="27"/>
      <c r="H7" s="27"/>
      <c r="I7" s="27"/>
      <c r="J7" s="27"/>
      <c r="K7" s="27"/>
      <c r="L7" s="31"/>
      <c r="M7" s="26"/>
      <c r="N7" s="25"/>
      <c r="O7" s="25"/>
    </row>
    <row r="8" spans="1:15" x14ac:dyDescent="0.25">
      <c r="A8" s="27"/>
      <c r="B8" s="27"/>
      <c r="C8" s="27"/>
      <c r="D8" s="27"/>
      <c r="E8" s="27" t="s">
        <v>75</v>
      </c>
      <c r="F8" s="32" t="s">
        <v>72</v>
      </c>
      <c r="G8" s="27"/>
      <c r="H8" s="27"/>
      <c r="I8" s="27"/>
      <c r="J8" s="27"/>
      <c r="K8" s="27"/>
      <c r="L8" s="23"/>
      <c r="M8" s="26"/>
      <c r="N8" s="25"/>
      <c r="O8" s="25"/>
    </row>
    <row r="9" spans="1:15" x14ac:dyDescent="0.25">
      <c r="A9" s="27"/>
      <c r="B9" s="28"/>
      <c r="C9" s="29"/>
      <c r="D9" s="27"/>
      <c r="E9" s="30"/>
      <c r="F9" s="30"/>
      <c r="G9" s="27"/>
      <c r="H9" s="27"/>
      <c r="I9" s="27"/>
      <c r="J9" s="27"/>
      <c r="K9" s="27"/>
      <c r="L9" s="31"/>
      <c r="M9" s="26"/>
      <c r="N9" s="25"/>
      <c r="O9" s="25"/>
    </row>
    <row r="10" spans="1:15" x14ac:dyDescent="0.25">
      <c r="A10" s="75" t="s">
        <v>129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23"/>
      <c r="M10" s="26"/>
      <c r="N10" s="25"/>
      <c r="O10" s="25"/>
    </row>
    <row r="11" spans="1:15" x14ac:dyDescent="0.25">
      <c r="A11" s="75" t="s">
        <v>76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23"/>
      <c r="M11" s="26"/>
      <c r="N11" s="25"/>
      <c r="O11" s="25"/>
    </row>
    <row r="12" spans="1:15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23"/>
      <c r="M12" s="26"/>
      <c r="N12" s="25"/>
      <c r="O12" s="25"/>
    </row>
    <row r="13" spans="1:15" x14ac:dyDescent="0.25">
      <c r="A13" s="27"/>
      <c r="B13" s="28"/>
      <c r="C13" s="29"/>
      <c r="D13" s="27"/>
      <c r="E13" s="30"/>
      <c r="F13" s="30"/>
      <c r="G13" s="27"/>
      <c r="H13" s="27"/>
      <c r="I13" s="27"/>
      <c r="J13" s="27"/>
      <c r="K13" s="27"/>
      <c r="L13" s="31"/>
      <c r="M13" s="26"/>
      <c r="N13" s="25"/>
      <c r="O13" s="25"/>
    </row>
    <row r="14" spans="1:15" x14ac:dyDescent="0.25">
      <c r="A14" s="27"/>
      <c r="B14" s="27"/>
      <c r="C14" s="27"/>
      <c r="D14" s="27"/>
      <c r="E14" s="27" t="s">
        <v>77</v>
      </c>
      <c r="F14" s="32" t="s">
        <v>72</v>
      </c>
      <c r="G14" s="27"/>
      <c r="H14" s="27"/>
      <c r="I14" s="27"/>
      <c r="J14" s="27"/>
      <c r="K14" s="27"/>
      <c r="L14" s="23"/>
      <c r="M14" s="26"/>
      <c r="N14" s="25"/>
      <c r="O14" s="25"/>
    </row>
    <row r="15" spans="1:15" x14ac:dyDescent="0.25">
      <c r="A15" s="75" t="s">
        <v>125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23"/>
      <c r="M15" s="26"/>
      <c r="N15" s="25"/>
      <c r="O15" s="25"/>
    </row>
    <row r="18" spans="1:19" x14ac:dyDescent="0.25">
      <c r="B18" s="34" t="s">
        <v>127</v>
      </c>
      <c r="C18" s="35"/>
      <c r="D18" s="36"/>
      <c r="E18" s="37"/>
      <c r="F18" s="18"/>
      <c r="G18" s="17" t="s">
        <v>126</v>
      </c>
      <c r="H18" s="17"/>
      <c r="I18" s="17"/>
      <c r="J18" s="17"/>
      <c r="K18" s="17"/>
      <c r="L18" s="38"/>
      <c r="M18" s="39"/>
    </row>
    <row r="19" spans="1:19" x14ac:dyDescent="0.25">
      <c r="B19" s="40"/>
      <c r="C19" s="8"/>
      <c r="D19" s="5"/>
      <c r="E19" s="70"/>
      <c r="F19" s="71"/>
      <c r="G19" s="41"/>
      <c r="H19" s="40"/>
      <c r="I19" s="40"/>
      <c r="J19" s="40"/>
      <c r="K19" s="40"/>
      <c r="L19" s="42"/>
      <c r="M19" s="16"/>
      <c r="N19" s="10"/>
      <c r="O19" s="10"/>
    </row>
    <row r="20" spans="1:19" ht="111" customHeight="1" x14ac:dyDescent="0.25">
      <c r="A20" s="43" t="s">
        <v>78</v>
      </c>
      <c r="B20" s="43" t="s">
        <v>32</v>
      </c>
      <c r="C20" s="43" t="s">
        <v>33</v>
      </c>
      <c r="D20" s="43" t="s">
        <v>128</v>
      </c>
      <c r="E20" s="11" t="s">
        <v>6</v>
      </c>
      <c r="F20" s="11" t="s">
        <v>0</v>
      </c>
      <c r="G20" s="44" t="s">
        <v>1</v>
      </c>
      <c r="H20" s="44" t="s">
        <v>2</v>
      </c>
      <c r="I20" s="44" t="s">
        <v>3</v>
      </c>
      <c r="J20" s="11" t="s">
        <v>4</v>
      </c>
      <c r="K20" s="45" t="s">
        <v>79</v>
      </c>
      <c r="L20" s="46" t="s">
        <v>80</v>
      </c>
      <c r="M20" s="13" t="s">
        <v>72</v>
      </c>
      <c r="N20" s="47" t="s">
        <v>81</v>
      </c>
      <c r="O20" s="47" t="s">
        <v>82</v>
      </c>
      <c r="P20" s="19"/>
      <c r="Q20" s="19"/>
      <c r="R20" s="19"/>
      <c r="S20" s="19"/>
    </row>
    <row r="21" spans="1:19" x14ac:dyDescent="0.25">
      <c r="A21" s="48" t="s">
        <v>83</v>
      </c>
      <c r="B21" s="49">
        <v>32224</v>
      </c>
      <c r="C21" s="49"/>
      <c r="D21" s="50">
        <v>471250</v>
      </c>
      <c r="E21" s="12"/>
      <c r="F21" s="12"/>
      <c r="G21" s="51"/>
      <c r="H21" s="51"/>
      <c r="I21" s="51"/>
      <c r="J21" s="12"/>
      <c r="K21" s="12"/>
      <c r="L21" s="46"/>
      <c r="M21" s="13"/>
      <c r="N21" s="52"/>
      <c r="O21" s="52"/>
      <c r="P21" s="19"/>
      <c r="Q21" s="19"/>
      <c r="R21" s="19"/>
      <c r="S21" s="19"/>
    </row>
    <row r="22" spans="1:19" x14ac:dyDescent="0.25">
      <c r="A22" s="48"/>
      <c r="B22" s="53" t="s">
        <v>34</v>
      </c>
      <c r="C22" s="53">
        <v>900</v>
      </c>
      <c r="D22" s="54"/>
      <c r="E22" s="55"/>
      <c r="F22" s="55"/>
      <c r="G22" s="55"/>
      <c r="H22" s="56">
        <f>800*12</f>
        <v>9600</v>
      </c>
      <c r="I22" s="56"/>
      <c r="J22" s="55"/>
      <c r="K22" s="55" t="s">
        <v>84</v>
      </c>
      <c r="L22" s="57">
        <v>0</v>
      </c>
      <c r="M22" s="13">
        <f>L22*1.064</f>
        <v>0</v>
      </c>
      <c r="N22" s="20">
        <f>SUM(N23:N54)</f>
        <v>312290</v>
      </c>
      <c r="O22" s="20">
        <f>SUM(O23:O54)</f>
        <v>343519</v>
      </c>
      <c r="P22" s="20"/>
      <c r="Q22" s="20"/>
      <c r="R22" s="20"/>
      <c r="S22" s="20"/>
    </row>
    <row r="23" spans="1:19" x14ac:dyDescent="0.25">
      <c r="A23" s="48"/>
      <c r="B23" s="53" t="s">
        <v>35</v>
      </c>
      <c r="C23" s="58">
        <v>350</v>
      </c>
      <c r="D23" s="59"/>
      <c r="E23" s="60"/>
      <c r="F23" s="60"/>
      <c r="G23" s="59"/>
      <c r="H23" s="59">
        <f>350*8</f>
        <v>2800</v>
      </c>
      <c r="I23" s="59"/>
      <c r="J23" s="59"/>
      <c r="K23" s="55" t="s">
        <v>84</v>
      </c>
      <c r="L23" s="61"/>
      <c r="M23" s="13">
        <f>L23*1.064</f>
        <v>0</v>
      </c>
      <c r="N23" s="3">
        <v>15620</v>
      </c>
      <c r="O23" s="3">
        <v>17182</v>
      </c>
    </row>
    <row r="24" spans="1:19" x14ac:dyDescent="0.25">
      <c r="A24" s="48"/>
      <c r="B24" s="53" t="s">
        <v>36</v>
      </c>
      <c r="C24" s="62">
        <v>350</v>
      </c>
      <c r="D24" s="59"/>
      <c r="E24" s="60"/>
      <c r="F24" s="60"/>
      <c r="G24" s="59"/>
      <c r="H24" s="59">
        <f>250*4</f>
        <v>1000</v>
      </c>
      <c r="I24" s="59"/>
      <c r="J24" s="59"/>
      <c r="K24" s="55" t="s">
        <v>84</v>
      </c>
      <c r="L24" s="61"/>
      <c r="M24" s="13">
        <f>L24*1.064</f>
        <v>0</v>
      </c>
      <c r="N24" s="3">
        <v>52800</v>
      </c>
      <c r="O24" s="3">
        <v>58080</v>
      </c>
    </row>
    <row r="25" spans="1:19" x14ac:dyDescent="0.25">
      <c r="A25" s="48"/>
      <c r="B25" s="53" t="s">
        <v>37</v>
      </c>
      <c r="C25" s="62">
        <v>200</v>
      </c>
      <c r="D25" s="59"/>
      <c r="E25" s="60"/>
      <c r="F25" s="60"/>
      <c r="G25" s="59"/>
      <c r="H25" s="59">
        <v>5450</v>
      </c>
      <c r="I25" s="59"/>
      <c r="J25" s="59"/>
      <c r="K25" s="55" t="s">
        <v>84</v>
      </c>
      <c r="L25" s="61"/>
      <c r="M25" s="13"/>
    </row>
    <row r="26" spans="1:19" x14ac:dyDescent="0.25">
      <c r="A26" s="48"/>
      <c r="B26" s="53" t="s">
        <v>38</v>
      </c>
      <c r="C26" s="62">
        <v>200</v>
      </c>
      <c r="D26" s="59"/>
      <c r="E26" s="60"/>
      <c r="F26" s="60"/>
      <c r="G26" s="59"/>
      <c r="H26" s="59">
        <v>3600</v>
      </c>
      <c r="I26" s="59"/>
      <c r="J26" s="59"/>
      <c r="K26" s="55" t="s">
        <v>84</v>
      </c>
      <c r="L26" s="61"/>
      <c r="M26" s="13"/>
    </row>
    <row r="27" spans="1:19" x14ac:dyDescent="0.25">
      <c r="A27" s="48"/>
      <c r="B27" s="53" t="s">
        <v>39</v>
      </c>
      <c r="C27" s="62">
        <v>60</v>
      </c>
      <c r="D27" s="59"/>
      <c r="E27" s="60"/>
      <c r="F27" s="60"/>
      <c r="G27" s="59"/>
      <c r="H27" s="59">
        <f>60*86.06*1.23</f>
        <v>6351.2280000000001</v>
      </c>
      <c r="I27" s="59"/>
      <c r="J27" s="59"/>
      <c r="K27" s="55" t="s">
        <v>84</v>
      </c>
      <c r="L27" s="61"/>
      <c r="M27" s="13"/>
    </row>
    <row r="28" spans="1:19" x14ac:dyDescent="0.25">
      <c r="A28" s="48"/>
      <c r="B28" s="53" t="s">
        <v>40</v>
      </c>
      <c r="C28" s="58">
        <v>250</v>
      </c>
      <c r="D28" s="59"/>
      <c r="E28" s="60"/>
      <c r="F28" s="60"/>
      <c r="G28" s="59"/>
      <c r="H28" s="59">
        <f>250*15</f>
        <v>3750</v>
      </c>
      <c r="I28" s="59"/>
      <c r="J28" s="59"/>
      <c r="K28" s="55" t="s">
        <v>84</v>
      </c>
      <c r="L28" s="61"/>
      <c r="M28" s="13">
        <f>L28*1.064</f>
        <v>0</v>
      </c>
    </row>
    <row r="29" spans="1:19" x14ac:dyDescent="0.25">
      <c r="A29" s="48"/>
      <c r="B29" s="53" t="s">
        <v>41</v>
      </c>
      <c r="C29" s="58">
        <v>150</v>
      </c>
      <c r="D29" s="59"/>
      <c r="E29" s="60"/>
      <c r="F29" s="60"/>
      <c r="G29" s="59"/>
      <c r="H29" s="59">
        <f>150*27</f>
        <v>4050</v>
      </c>
      <c r="I29" s="59"/>
      <c r="J29" s="59"/>
      <c r="K29" s="55" t="s">
        <v>84</v>
      </c>
      <c r="L29" s="61"/>
      <c r="M29" s="13">
        <f>L29*1.064</f>
        <v>0</v>
      </c>
      <c r="N29" s="3">
        <v>68200</v>
      </c>
      <c r="O29" s="3">
        <v>75020</v>
      </c>
    </row>
    <row r="30" spans="1:19" x14ac:dyDescent="0.25">
      <c r="A30" s="48"/>
      <c r="B30" s="53" t="s">
        <v>42</v>
      </c>
      <c r="C30" s="62">
        <v>3000</v>
      </c>
      <c r="D30" s="59"/>
      <c r="E30" s="60"/>
      <c r="F30" s="60"/>
      <c r="G30" s="59"/>
      <c r="H30" s="59">
        <v>4000</v>
      </c>
      <c r="I30" s="59"/>
      <c r="J30" s="59"/>
      <c r="K30" s="55" t="s">
        <v>84</v>
      </c>
      <c r="L30" s="61"/>
      <c r="M30" s="13"/>
      <c r="N30" s="3">
        <v>16500</v>
      </c>
      <c r="O30" s="3">
        <v>18150</v>
      </c>
    </row>
    <row r="31" spans="1:19" x14ac:dyDescent="0.25">
      <c r="A31" s="48"/>
      <c r="B31" s="53" t="s">
        <v>43</v>
      </c>
      <c r="C31" s="62">
        <v>150</v>
      </c>
      <c r="D31" s="59"/>
      <c r="E31" s="60"/>
      <c r="F31" s="60"/>
      <c r="G31" s="59"/>
      <c r="H31" s="59">
        <v>3500</v>
      </c>
      <c r="I31" s="59"/>
      <c r="J31" s="59"/>
      <c r="K31" s="55" t="s">
        <v>84</v>
      </c>
      <c r="L31" s="61"/>
      <c r="M31" s="13"/>
    </row>
    <row r="32" spans="1:19" x14ac:dyDescent="0.25">
      <c r="A32" s="48"/>
      <c r="B32" s="53" t="s">
        <v>44</v>
      </c>
      <c r="C32" s="62">
        <v>60</v>
      </c>
      <c r="D32" s="59"/>
      <c r="E32" s="60"/>
      <c r="F32" s="60"/>
      <c r="G32" s="59"/>
      <c r="H32" s="59">
        <f>60*25</f>
        <v>1500</v>
      </c>
      <c r="I32" s="59"/>
      <c r="J32" s="59"/>
      <c r="K32" s="55" t="s">
        <v>84</v>
      </c>
      <c r="L32" s="61"/>
      <c r="M32" s="13"/>
    </row>
    <row r="33" spans="1:15" x14ac:dyDescent="0.25">
      <c r="A33" s="48"/>
      <c r="B33" s="53" t="s">
        <v>45</v>
      </c>
      <c r="C33" s="58">
        <v>120</v>
      </c>
      <c r="D33" s="59"/>
      <c r="E33" s="60"/>
      <c r="F33" s="60"/>
      <c r="G33" s="59"/>
      <c r="H33" s="59">
        <f>120*35</f>
        <v>4200</v>
      </c>
      <c r="I33" s="59"/>
      <c r="J33" s="59"/>
      <c r="K33" s="55" t="s">
        <v>84</v>
      </c>
      <c r="L33" s="61"/>
      <c r="M33" s="13"/>
    </row>
    <row r="34" spans="1:15" x14ac:dyDescent="0.25">
      <c r="A34" s="48"/>
      <c r="B34" s="53" t="s">
        <v>46</v>
      </c>
      <c r="C34" s="58">
        <v>100</v>
      </c>
      <c r="D34" s="59"/>
      <c r="E34" s="60"/>
      <c r="F34" s="60"/>
      <c r="G34" s="59"/>
      <c r="H34" s="59">
        <v>800</v>
      </c>
      <c r="I34" s="59"/>
      <c r="J34" s="59"/>
      <c r="K34" s="55" t="s">
        <v>84</v>
      </c>
      <c r="L34" s="61"/>
      <c r="M34" s="13"/>
    </row>
    <row r="35" spans="1:15" x14ac:dyDescent="0.25">
      <c r="A35" s="48"/>
      <c r="B35" s="53" t="s">
        <v>47</v>
      </c>
      <c r="C35" s="58">
        <v>60</v>
      </c>
      <c r="D35" s="59"/>
      <c r="E35" s="60"/>
      <c r="F35" s="60"/>
      <c r="G35" s="59"/>
      <c r="H35" s="59">
        <f>60*50</f>
        <v>3000</v>
      </c>
      <c r="I35" s="59"/>
      <c r="J35" s="59"/>
      <c r="K35" s="55" t="s">
        <v>84</v>
      </c>
      <c r="L35" s="61"/>
      <c r="M35" s="13"/>
    </row>
    <row r="36" spans="1:15" x14ac:dyDescent="0.25">
      <c r="A36" s="48"/>
      <c r="B36" s="53" t="s">
        <v>48</v>
      </c>
      <c r="C36" s="58"/>
      <c r="D36" s="59"/>
      <c r="E36" s="60"/>
      <c r="F36" s="60"/>
      <c r="G36" s="59"/>
      <c r="H36" s="59">
        <v>6000</v>
      </c>
      <c r="I36" s="59"/>
      <c r="J36" s="59"/>
      <c r="K36" s="55" t="s">
        <v>84</v>
      </c>
      <c r="L36" s="61"/>
      <c r="M36" s="13"/>
    </row>
    <row r="37" spans="1:15" x14ac:dyDescent="0.25">
      <c r="A37" s="48"/>
      <c r="B37" s="53" t="s">
        <v>49</v>
      </c>
      <c r="C37" s="58">
        <v>120</v>
      </c>
      <c r="D37" s="59"/>
      <c r="E37" s="60"/>
      <c r="F37" s="60"/>
      <c r="G37" s="59"/>
      <c r="H37" s="59">
        <f>120*10</f>
        <v>1200</v>
      </c>
      <c r="I37" s="59"/>
      <c r="J37" s="59"/>
      <c r="K37" s="55" t="s">
        <v>84</v>
      </c>
      <c r="L37" s="61"/>
      <c r="M37" s="13"/>
    </row>
    <row r="38" spans="1:15" x14ac:dyDescent="0.25">
      <c r="A38" s="48"/>
      <c r="B38" s="53" t="s">
        <v>50</v>
      </c>
      <c r="C38" s="58">
        <v>200</v>
      </c>
      <c r="D38" s="59"/>
      <c r="E38" s="60"/>
      <c r="F38" s="60"/>
      <c r="G38" s="59"/>
      <c r="H38" s="59">
        <f>200*42</f>
        <v>8400</v>
      </c>
      <c r="I38" s="59"/>
      <c r="J38" s="59"/>
      <c r="K38" s="55" t="s">
        <v>84</v>
      </c>
      <c r="L38" s="61"/>
      <c r="M38" s="13"/>
    </row>
    <row r="39" spans="1:15" x14ac:dyDescent="0.25">
      <c r="A39" s="48"/>
      <c r="B39" s="63" t="s">
        <v>51</v>
      </c>
      <c r="C39" s="58">
        <v>60</v>
      </c>
      <c r="D39" s="59"/>
      <c r="E39" s="60"/>
      <c r="F39" s="60"/>
      <c r="G39" s="59"/>
      <c r="H39" s="59">
        <f>60*35</f>
        <v>2100</v>
      </c>
      <c r="I39" s="59"/>
      <c r="J39" s="59"/>
      <c r="K39" s="55" t="s">
        <v>84</v>
      </c>
      <c r="L39" s="61"/>
      <c r="M39" s="13"/>
    </row>
    <row r="40" spans="1:15" x14ac:dyDescent="0.25">
      <c r="A40" s="48"/>
      <c r="B40" s="53" t="s">
        <v>52</v>
      </c>
      <c r="C40" s="58">
        <v>180</v>
      </c>
      <c r="D40" s="59"/>
      <c r="E40" s="60"/>
      <c r="F40" s="60"/>
      <c r="G40" s="59"/>
      <c r="H40" s="59">
        <v>8920</v>
      </c>
      <c r="I40" s="59"/>
      <c r="J40" s="59"/>
      <c r="K40" s="55" t="s">
        <v>84</v>
      </c>
      <c r="L40" s="61"/>
      <c r="M40" s="13"/>
    </row>
    <row r="41" spans="1:15" x14ac:dyDescent="0.25">
      <c r="A41" s="48"/>
      <c r="B41" s="53" t="s">
        <v>53</v>
      </c>
      <c r="C41" s="58">
        <v>50</v>
      </c>
      <c r="D41" s="59"/>
      <c r="E41" s="60"/>
      <c r="F41" s="60"/>
      <c r="G41" s="59"/>
      <c r="H41" s="59">
        <f>50*40</f>
        <v>2000</v>
      </c>
      <c r="I41" s="59"/>
      <c r="J41" s="59"/>
      <c r="K41" s="55" t="s">
        <v>84</v>
      </c>
      <c r="L41" s="61"/>
      <c r="M41" s="13"/>
    </row>
    <row r="42" spans="1:15" x14ac:dyDescent="0.25">
      <c r="A42" s="48"/>
      <c r="B42" s="53" t="s">
        <v>54</v>
      </c>
      <c r="C42" s="58">
        <v>200</v>
      </c>
      <c r="D42" s="59"/>
      <c r="E42" s="60"/>
      <c r="F42" s="60"/>
      <c r="G42" s="59"/>
      <c r="H42" s="59">
        <f>200*18-571</f>
        <v>3029</v>
      </c>
      <c r="I42" s="59"/>
      <c r="J42" s="59"/>
      <c r="K42" s="55" t="s">
        <v>84</v>
      </c>
      <c r="L42" s="61"/>
      <c r="M42" s="13"/>
    </row>
    <row r="43" spans="1:15" x14ac:dyDescent="0.25">
      <c r="A43" s="48"/>
      <c r="B43" s="53" t="s">
        <v>55</v>
      </c>
      <c r="C43" s="58"/>
      <c r="D43" s="59"/>
      <c r="E43" s="60"/>
      <c r="F43" s="60"/>
      <c r="G43" s="59"/>
      <c r="H43" s="59">
        <v>15000</v>
      </c>
      <c r="I43" s="59"/>
      <c r="J43" s="59"/>
      <c r="K43" s="55" t="s">
        <v>84</v>
      </c>
      <c r="L43" s="61"/>
      <c r="M43" s="13"/>
    </row>
    <row r="44" spans="1:15" x14ac:dyDescent="0.25">
      <c r="A44" s="48"/>
      <c r="B44" s="63" t="s">
        <v>56</v>
      </c>
      <c r="C44" s="58"/>
      <c r="D44" s="59"/>
      <c r="E44" s="60"/>
      <c r="F44" s="60"/>
      <c r="G44" s="59"/>
      <c r="H44" s="59">
        <v>80000</v>
      </c>
      <c r="I44" s="59"/>
      <c r="J44" s="59"/>
      <c r="K44" s="55" t="s">
        <v>84</v>
      </c>
      <c r="L44" s="61"/>
      <c r="M44" s="13"/>
      <c r="N44" s="3">
        <v>5170</v>
      </c>
      <c r="O44" s="3">
        <v>5687</v>
      </c>
    </row>
    <row r="45" spans="1:15" x14ac:dyDescent="0.25">
      <c r="A45" s="48"/>
      <c r="B45" s="63" t="s">
        <v>85</v>
      </c>
      <c r="C45" s="58"/>
      <c r="D45" s="59">
        <v>0</v>
      </c>
      <c r="E45" s="60"/>
      <c r="F45" s="60"/>
      <c r="G45" s="59"/>
      <c r="H45" s="56"/>
      <c r="I45" s="59"/>
      <c r="J45" s="59"/>
      <c r="K45" s="55"/>
      <c r="L45" s="61"/>
      <c r="M45" s="13"/>
      <c r="N45" s="3">
        <v>92400</v>
      </c>
      <c r="O45" s="3">
        <v>101640</v>
      </c>
    </row>
    <row r="46" spans="1:15" x14ac:dyDescent="0.25">
      <c r="A46" s="48"/>
      <c r="B46" s="58" t="s">
        <v>57</v>
      </c>
      <c r="C46" s="58"/>
      <c r="D46" s="59"/>
      <c r="E46" s="60"/>
      <c r="F46" s="60"/>
      <c r="G46" s="59"/>
      <c r="H46" s="59">
        <v>3000</v>
      </c>
      <c r="I46" s="59"/>
      <c r="J46" s="59"/>
      <c r="K46" s="55" t="s">
        <v>84</v>
      </c>
      <c r="L46" s="61"/>
      <c r="M46" s="13"/>
    </row>
    <row r="47" spans="1:15" x14ac:dyDescent="0.25">
      <c r="A47" s="48"/>
      <c r="B47" s="58" t="s">
        <v>58</v>
      </c>
      <c r="C47" s="58"/>
      <c r="D47" s="59"/>
      <c r="E47" s="60"/>
      <c r="F47" s="60"/>
      <c r="G47" s="59"/>
      <c r="H47" s="59">
        <v>20000</v>
      </c>
      <c r="I47" s="59"/>
      <c r="J47" s="59"/>
      <c r="K47" s="55" t="s">
        <v>84</v>
      </c>
      <c r="L47" s="61"/>
      <c r="M47" s="13"/>
    </row>
    <row r="48" spans="1:15" x14ac:dyDescent="0.25">
      <c r="A48" s="48"/>
      <c r="B48" s="58" t="s">
        <v>59</v>
      </c>
      <c r="C48" s="58"/>
      <c r="D48" s="59"/>
      <c r="E48" s="60"/>
      <c r="F48" s="60"/>
      <c r="G48" s="59"/>
      <c r="H48" s="59">
        <v>14000</v>
      </c>
      <c r="I48" s="59"/>
      <c r="J48" s="59"/>
      <c r="K48" s="55" t="s">
        <v>84</v>
      </c>
      <c r="L48" s="61"/>
      <c r="M48" s="13"/>
    </row>
    <row r="49" spans="1:15" x14ac:dyDescent="0.25">
      <c r="A49" s="48"/>
      <c r="B49" s="53" t="s">
        <v>60</v>
      </c>
      <c r="C49" s="58"/>
      <c r="D49" s="59">
        <v>0</v>
      </c>
      <c r="E49" s="60"/>
      <c r="F49" s="60"/>
      <c r="G49" s="59"/>
      <c r="H49" s="59">
        <v>45000</v>
      </c>
      <c r="I49" s="59"/>
      <c r="J49" s="59"/>
      <c r="K49" s="55" t="s">
        <v>84</v>
      </c>
      <c r="L49" s="61"/>
      <c r="M49" s="13"/>
      <c r="N49" s="3">
        <v>51700</v>
      </c>
      <c r="O49" s="3">
        <v>56870</v>
      </c>
    </row>
    <row r="50" spans="1:15" x14ac:dyDescent="0.25">
      <c r="A50" s="48"/>
      <c r="B50" s="63" t="s">
        <v>86</v>
      </c>
      <c r="C50" s="62"/>
      <c r="D50" s="59">
        <v>0</v>
      </c>
      <c r="E50" s="60"/>
      <c r="F50" s="60"/>
      <c r="G50" s="59"/>
      <c r="H50" s="59">
        <v>55000</v>
      </c>
      <c r="I50" s="59"/>
      <c r="J50" s="59"/>
      <c r="K50" s="55" t="s">
        <v>84</v>
      </c>
      <c r="L50" s="61"/>
      <c r="M50" s="13"/>
      <c r="N50" s="3">
        <v>440</v>
      </c>
      <c r="O50" s="3">
        <v>484</v>
      </c>
    </row>
    <row r="51" spans="1:15" x14ac:dyDescent="0.25">
      <c r="A51" s="48"/>
      <c r="B51" s="63" t="s">
        <v>87</v>
      </c>
      <c r="C51" s="62"/>
      <c r="D51" s="59"/>
      <c r="E51" s="60"/>
      <c r="F51" s="60"/>
      <c r="G51" s="59"/>
      <c r="H51" s="59">
        <v>25000</v>
      </c>
      <c r="I51" s="59"/>
      <c r="J51" s="59"/>
      <c r="K51" s="55"/>
      <c r="L51" s="61"/>
      <c r="M51" s="13"/>
    </row>
    <row r="52" spans="1:15" x14ac:dyDescent="0.25">
      <c r="A52" s="48"/>
      <c r="B52" s="53" t="s">
        <v>61</v>
      </c>
      <c r="C52" s="58"/>
      <c r="D52" s="59">
        <v>0</v>
      </c>
      <c r="E52" s="60"/>
      <c r="F52" s="60"/>
      <c r="G52" s="59"/>
      <c r="H52" s="59">
        <v>30000</v>
      </c>
      <c r="I52" s="59"/>
      <c r="J52" s="59"/>
      <c r="K52" s="55" t="s">
        <v>84</v>
      </c>
      <c r="L52" s="61"/>
      <c r="M52" s="13"/>
      <c r="N52" s="3">
        <v>4400</v>
      </c>
      <c r="O52" s="3">
        <v>4840</v>
      </c>
    </row>
    <row r="53" spans="1:15" x14ac:dyDescent="0.25">
      <c r="A53" s="48"/>
      <c r="B53" s="53" t="s">
        <v>62</v>
      </c>
      <c r="C53" s="58"/>
      <c r="D53" s="59">
        <v>0</v>
      </c>
      <c r="E53" s="60"/>
      <c r="F53" s="60"/>
      <c r="G53" s="59"/>
      <c r="H53" s="59">
        <v>24000</v>
      </c>
      <c r="I53" s="59"/>
      <c r="J53" s="59"/>
      <c r="K53" s="55" t="s">
        <v>84</v>
      </c>
      <c r="L53" s="61"/>
      <c r="M53" s="13"/>
      <c r="N53" s="3">
        <v>3740</v>
      </c>
      <c r="O53" s="3">
        <v>4114</v>
      </c>
    </row>
    <row r="54" spans="1:15" x14ac:dyDescent="0.25">
      <c r="A54" s="48"/>
      <c r="B54" s="53" t="s">
        <v>63</v>
      </c>
      <c r="C54" s="62"/>
      <c r="D54" s="59">
        <v>0</v>
      </c>
      <c r="E54" s="60"/>
      <c r="F54" s="60"/>
      <c r="G54" s="59"/>
      <c r="H54" s="59">
        <v>75000</v>
      </c>
      <c r="I54" s="59"/>
      <c r="J54" s="59"/>
      <c r="K54" s="55" t="s">
        <v>84</v>
      </c>
      <c r="L54" s="61"/>
      <c r="M54" s="13"/>
      <c r="N54" s="3">
        <v>1320</v>
      </c>
      <c r="O54" s="3">
        <v>1452</v>
      </c>
    </row>
    <row r="55" spans="1:15" x14ac:dyDescent="0.25">
      <c r="A55" s="48"/>
      <c r="B55" s="58"/>
      <c r="C55" s="53" t="s">
        <v>31</v>
      </c>
      <c r="D55" s="56">
        <f>+D22+D54</f>
        <v>0</v>
      </c>
      <c r="E55" s="56">
        <f>+E22+E54</f>
        <v>0</v>
      </c>
      <c r="F55" s="56">
        <f>+F22+F54</f>
        <v>0</v>
      </c>
      <c r="G55" s="56">
        <f>+G22+G54</f>
        <v>0</v>
      </c>
      <c r="H55" s="56">
        <f>SUM(H22:H54)</f>
        <v>471250.228</v>
      </c>
      <c r="I55" s="56"/>
      <c r="J55" s="56">
        <f>+J22+J54</f>
        <v>0</v>
      </c>
      <c r="K55" s="56"/>
      <c r="L55" s="64">
        <f>+L22+L54</f>
        <v>0</v>
      </c>
      <c r="M55" s="6">
        <f>+M22+M54</f>
        <v>0</v>
      </c>
      <c r="N55" s="64" t="e">
        <f>#REF!+N22+#REF!</f>
        <v>#REF!</v>
      </c>
      <c r="O55" s="64" t="e">
        <f>#REF!+O22+#REF!</f>
        <v>#REF!</v>
      </c>
    </row>
    <row r="56" spans="1:15" x14ac:dyDescent="0.25">
      <c r="A56" s="48" t="s">
        <v>88</v>
      </c>
      <c r="B56" s="53">
        <v>3232</v>
      </c>
      <c r="C56" s="65" t="s">
        <v>14</v>
      </c>
      <c r="D56" s="59"/>
      <c r="E56" s="60"/>
      <c r="F56" s="60"/>
      <c r="G56" s="59"/>
      <c r="H56" s="59"/>
      <c r="I56" s="59"/>
      <c r="J56" s="59"/>
      <c r="K56" s="59"/>
      <c r="L56" s="61"/>
      <c r="M56" s="13"/>
      <c r="N56" s="3">
        <v>21000</v>
      </c>
      <c r="O56" s="3">
        <v>23100</v>
      </c>
    </row>
    <row r="57" spans="1:15" x14ac:dyDescent="0.25">
      <c r="A57" s="48"/>
      <c r="B57" s="66" t="s">
        <v>65</v>
      </c>
      <c r="C57" s="67"/>
      <c r="D57" s="14">
        <v>5000</v>
      </c>
      <c r="E57" s="14">
        <v>5000</v>
      </c>
      <c r="F57" s="60"/>
      <c r="G57" s="59"/>
      <c r="H57" s="59"/>
      <c r="I57" s="59"/>
      <c r="J57" s="59"/>
      <c r="K57" s="59"/>
      <c r="L57" s="5"/>
    </row>
    <row r="58" spans="1:15" x14ac:dyDescent="0.25">
      <c r="A58" s="48"/>
      <c r="B58" s="58" t="s">
        <v>66</v>
      </c>
      <c r="C58" s="67"/>
      <c r="D58" s="14">
        <v>25000</v>
      </c>
      <c r="E58" s="14">
        <v>25000</v>
      </c>
      <c r="F58" s="60"/>
      <c r="G58" s="59"/>
      <c r="H58" s="59"/>
      <c r="I58" s="59"/>
      <c r="J58" s="59"/>
      <c r="K58" s="59"/>
      <c r="L58" s="7"/>
      <c r="M58" s="7"/>
      <c r="N58" s="7"/>
      <c r="O58" s="7"/>
    </row>
    <row r="59" spans="1:15" x14ac:dyDescent="0.25">
      <c r="A59" s="48"/>
      <c r="B59" s="60" t="s">
        <v>67</v>
      </c>
      <c r="C59" s="67"/>
      <c r="D59" s="14">
        <v>10000</v>
      </c>
      <c r="E59" s="14">
        <v>10000</v>
      </c>
      <c r="F59" s="60"/>
      <c r="G59" s="59"/>
      <c r="H59" s="59"/>
      <c r="I59" s="59"/>
      <c r="J59" s="59"/>
      <c r="K59" s="59"/>
      <c r="L59" s="7"/>
      <c r="M59" s="7"/>
      <c r="N59" s="7"/>
      <c r="O59" s="7"/>
    </row>
    <row r="60" spans="1:15" x14ac:dyDescent="0.25">
      <c r="A60" s="48"/>
      <c r="B60" s="58" t="s">
        <v>68</v>
      </c>
      <c r="C60" s="67"/>
      <c r="D60" s="14">
        <v>10000</v>
      </c>
      <c r="E60" s="14">
        <v>10000</v>
      </c>
      <c r="F60" s="60"/>
      <c r="G60" s="59"/>
      <c r="H60" s="59"/>
      <c r="I60" s="59"/>
      <c r="J60" s="59"/>
      <c r="K60" s="59"/>
      <c r="L60" s="7"/>
      <c r="M60" s="7"/>
      <c r="N60" s="7"/>
      <c r="O60" s="7"/>
    </row>
    <row r="61" spans="1:15" x14ac:dyDescent="0.25">
      <c r="A61" s="48"/>
      <c r="B61" s="66" t="s">
        <v>69</v>
      </c>
      <c r="C61" s="67"/>
      <c r="D61" s="14">
        <v>10000</v>
      </c>
      <c r="E61" s="14">
        <v>10000</v>
      </c>
      <c r="F61" s="60"/>
      <c r="G61" s="59"/>
      <c r="H61" s="59"/>
      <c r="I61" s="59"/>
      <c r="J61" s="59"/>
      <c r="K61" s="59"/>
      <c r="L61" s="7"/>
      <c r="M61" s="7"/>
      <c r="N61" s="7"/>
      <c r="O61" s="7"/>
    </row>
    <row r="62" spans="1:15" x14ac:dyDescent="0.25">
      <c r="A62" s="48"/>
      <c r="B62" s="58" t="s">
        <v>70</v>
      </c>
      <c r="C62" s="67"/>
      <c r="D62" s="14">
        <v>5000</v>
      </c>
      <c r="E62" s="14">
        <v>5000</v>
      </c>
      <c r="F62" s="60"/>
      <c r="G62" s="59"/>
      <c r="H62" s="59"/>
      <c r="I62" s="59"/>
      <c r="J62" s="59"/>
      <c r="K62" s="59"/>
      <c r="L62" s="7"/>
      <c r="M62" s="7"/>
      <c r="N62" s="7"/>
      <c r="O62" s="7"/>
    </row>
    <row r="63" spans="1:15" x14ac:dyDescent="0.25">
      <c r="A63" s="48"/>
      <c r="B63" s="58" t="s">
        <v>71</v>
      </c>
      <c r="C63" s="67"/>
      <c r="D63" s="14">
        <v>8000</v>
      </c>
      <c r="E63" s="14">
        <v>8000</v>
      </c>
      <c r="F63" s="60"/>
      <c r="G63" s="59"/>
      <c r="H63" s="59"/>
      <c r="I63" s="59"/>
      <c r="J63" s="59"/>
      <c r="K63" s="59"/>
      <c r="L63" s="7"/>
      <c r="M63" s="7"/>
      <c r="N63" s="7"/>
      <c r="O63" s="7"/>
    </row>
    <row r="64" spans="1:15" x14ac:dyDescent="0.25">
      <c r="A64" s="48"/>
      <c r="B64" s="58" t="s">
        <v>72</v>
      </c>
      <c r="C64" s="67"/>
      <c r="D64" s="21">
        <f>SUM(D57:D63)</f>
        <v>73000</v>
      </c>
      <c r="E64" s="21">
        <f>SUM(E57:E63)</f>
        <v>73000</v>
      </c>
      <c r="F64" s="60"/>
      <c r="G64" s="59"/>
      <c r="H64" s="59"/>
      <c r="I64" s="59"/>
      <c r="J64" s="59"/>
      <c r="K64" s="59"/>
      <c r="L64" s="7"/>
      <c r="M64" s="7"/>
      <c r="N64" s="7"/>
      <c r="O64" s="7"/>
    </row>
    <row r="65" spans="1:19" x14ac:dyDescent="0.25">
      <c r="A65" s="48"/>
      <c r="B65" s="58"/>
      <c r="C65" s="67"/>
      <c r="D65" s="59"/>
      <c r="E65" s="55"/>
      <c r="F65" s="60"/>
      <c r="G65" s="59"/>
      <c r="H65" s="59"/>
      <c r="I65" s="59"/>
      <c r="J65" s="59"/>
      <c r="K65" s="59"/>
      <c r="L65" s="7"/>
      <c r="M65" s="7"/>
      <c r="N65" s="7"/>
      <c r="O65" s="7"/>
    </row>
    <row r="66" spans="1:19" x14ac:dyDescent="0.25">
      <c r="A66" s="48" t="s">
        <v>89</v>
      </c>
      <c r="B66" s="53">
        <v>3221</v>
      </c>
      <c r="C66" s="53"/>
      <c r="D66" s="56">
        <f>SUM(D68:D71)</f>
        <v>132908</v>
      </c>
      <c r="E66" s="56">
        <v>132908</v>
      </c>
      <c r="F66" s="56"/>
      <c r="G66" s="56"/>
      <c r="H66" s="56"/>
      <c r="I66" s="56"/>
      <c r="J66" s="56"/>
      <c r="K66" s="56"/>
      <c r="L66" s="7"/>
      <c r="M66" s="7"/>
      <c r="N66" s="7"/>
      <c r="O66" s="7"/>
    </row>
    <row r="67" spans="1:19" x14ac:dyDescent="0.25">
      <c r="A67" s="48"/>
      <c r="B67" s="67" t="s">
        <v>7</v>
      </c>
      <c r="C67" s="67"/>
      <c r="D67" s="59">
        <v>0</v>
      </c>
      <c r="E67" s="60"/>
      <c r="F67" s="60"/>
      <c r="G67" s="59"/>
      <c r="H67" s="59"/>
      <c r="I67" s="59"/>
      <c r="J67" s="59"/>
      <c r="K67" s="59"/>
      <c r="L67" s="5"/>
      <c r="N67" s="5"/>
      <c r="O67" s="5"/>
      <c r="P67" s="5"/>
      <c r="Q67" s="5"/>
      <c r="R67" s="5"/>
      <c r="S67" s="5"/>
    </row>
    <row r="68" spans="1:19" x14ac:dyDescent="0.25">
      <c r="A68" s="48"/>
      <c r="B68" s="67" t="s">
        <v>90</v>
      </c>
      <c r="C68" s="67"/>
      <c r="D68" s="59">
        <v>47908</v>
      </c>
      <c r="E68" s="59">
        <v>47908</v>
      </c>
      <c r="F68" s="60"/>
      <c r="G68" s="59"/>
      <c r="H68" s="59"/>
      <c r="I68" s="59"/>
      <c r="J68" s="59"/>
      <c r="K68" s="59" t="s">
        <v>84</v>
      </c>
      <c r="L68" s="5"/>
      <c r="N68" s="5"/>
      <c r="O68" s="5"/>
      <c r="P68" s="5"/>
      <c r="Q68" s="5"/>
      <c r="R68" s="5"/>
      <c r="S68" s="5"/>
    </row>
    <row r="69" spans="1:19" x14ac:dyDescent="0.25">
      <c r="A69" s="48"/>
      <c r="B69" s="67" t="s">
        <v>91</v>
      </c>
      <c r="C69" s="67"/>
      <c r="D69" s="59">
        <v>10000</v>
      </c>
      <c r="E69" s="59">
        <v>10000</v>
      </c>
      <c r="F69" s="60"/>
      <c r="G69" s="59"/>
      <c r="H69" s="59"/>
      <c r="I69" s="59"/>
      <c r="J69" s="59"/>
      <c r="K69" s="59" t="s">
        <v>84</v>
      </c>
      <c r="L69" s="5"/>
      <c r="N69" s="5"/>
      <c r="O69" s="5"/>
      <c r="P69" s="5"/>
      <c r="Q69" s="5"/>
      <c r="R69" s="5"/>
      <c r="S69" s="5"/>
    </row>
    <row r="70" spans="1:19" x14ac:dyDescent="0.25">
      <c r="A70" s="48"/>
      <c r="B70" s="67" t="s">
        <v>92</v>
      </c>
      <c r="C70" s="67"/>
      <c r="D70" s="59">
        <v>15000</v>
      </c>
      <c r="E70" s="59">
        <v>15000</v>
      </c>
      <c r="F70" s="60"/>
      <c r="G70" s="59"/>
      <c r="H70" s="59"/>
      <c r="I70" s="59"/>
      <c r="J70" s="59"/>
      <c r="K70" s="59" t="s">
        <v>84</v>
      </c>
      <c r="L70" s="5"/>
      <c r="N70" s="5"/>
      <c r="O70" s="5"/>
      <c r="P70" s="5"/>
      <c r="Q70" s="5"/>
      <c r="R70" s="5"/>
      <c r="S70" s="5"/>
    </row>
    <row r="71" spans="1:19" x14ac:dyDescent="0.25">
      <c r="A71" s="48"/>
      <c r="B71" s="67" t="s">
        <v>93</v>
      </c>
      <c r="C71" s="67"/>
      <c r="D71" s="59">
        <v>60000</v>
      </c>
      <c r="E71" s="59"/>
      <c r="F71" s="60"/>
      <c r="G71" s="59"/>
      <c r="H71" s="59"/>
      <c r="I71" s="59"/>
      <c r="J71" s="59"/>
      <c r="K71" s="59" t="s">
        <v>84</v>
      </c>
      <c r="L71" s="5"/>
      <c r="N71" s="5"/>
      <c r="O71" s="5"/>
      <c r="P71" s="5"/>
      <c r="Q71" s="5"/>
      <c r="R71" s="5"/>
      <c r="S71" s="5"/>
    </row>
    <row r="72" spans="1:19" x14ac:dyDescent="0.25">
      <c r="A72" s="48"/>
      <c r="B72" s="67"/>
      <c r="C72" s="67" t="s">
        <v>94</v>
      </c>
      <c r="D72" s="59"/>
      <c r="E72" s="68" t="s">
        <v>95</v>
      </c>
      <c r="F72" s="60"/>
      <c r="G72" s="59"/>
      <c r="H72" s="59"/>
      <c r="I72" s="59"/>
      <c r="J72" s="59"/>
      <c r="K72" s="59"/>
      <c r="L72" s="5"/>
      <c r="N72" s="5"/>
      <c r="O72" s="5"/>
      <c r="P72" s="5"/>
      <c r="Q72" s="5"/>
      <c r="R72" s="5"/>
      <c r="S72" s="5"/>
    </row>
    <row r="73" spans="1:19" x14ac:dyDescent="0.25">
      <c r="A73" s="48"/>
      <c r="B73" s="67"/>
      <c r="C73" s="67" t="s">
        <v>96</v>
      </c>
      <c r="D73" s="59"/>
      <c r="E73" s="59">
        <v>18000</v>
      </c>
      <c r="F73" s="60"/>
      <c r="G73" s="59"/>
      <c r="H73" s="59"/>
      <c r="I73" s="59"/>
      <c r="J73" s="59"/>
      <c r="K73" s="59"/>
      <c r="L73" s="5"/>
      <c r="N73" s="5"/>
      <c r="O73" s="5"/>
      <c r="P73" s="5"/>
      <c r="Q73" s="5"/>
      <c r="R73" s="5"/>
      <c r="S73" s="5"/>
    </row>
    <row r="74" spans="1:19" x14ac:dyDescent="0.25">
      <c r="A74" s="48"/>
      <c r="B74" s="67"/>
      <c r="C74" s="67" t="s">
        <v>97</v>
      </c>
      <c r="D74" s="59"/>
      <c r="E74" s="59">
        <v>18000</v>
      </c>
      <c r="F74" s="60"/>
      <c r="G74" s="59"/>
      <c r="H74" s="59"/>
      <c r="I74" s="59"/>
      <c r="J74" s="59"/>
      <c r="K74" s="59"/>
      <c r="L74" s="5"/>
      <c r="N74" s="5"/>
      <c r="O74" s="5"/>
      <c r="P74" s="5"/>
      <c r="Q74" s="5"/>
      <c r="R74" s="5"/>
      <c r="S74" s="5"/>
    </row>
    <row r="75" spans="1:19" x14ac:dyDescent="0.25">
      <c r="A75" s="48"/>
      <c r="B75" s="67"/>
      <c r="C75" s="67" t="s">
        <v>98</v>
      </c>
      <c r="D75" s="59"/>
      <c r="E75" s="59">
        <v>4000</v>
      </c>
      <c r="F75" s="60"/>
      <c r="G75" s="59"/>
      <c r="H75" s="59"/>
      <c r="I75" s="59"/>
      <c r="J75" s="59"/>
      <c r="K75" s="59"/>
      <c r="L75" s="5"/>
      <c r="N75" s="5"/>
      <c r="O75" s="5"/>
      <c r="P75" s="5"/>
      <c r="Q75" s="5"/>
      <c r="R75" s="5"/>
      <c r="S75" s="5"/>
    </row>
    <row r="76" spans="1:19" x14ac:dyDescent="0.25">
      <c r="A76" s="48"/>
      <c r="B76" s="58"/>
      <c r="C76" s="67"/>
      <c r="D76" s="59"/>
      <c r="E76" s="60"/>
      <c r="F76" s="60"/>
      <c r="G76" s="59"/>
      <c r="H76" s="59"/>
      <c r="I76" s="59"/>
      <c r="J76" s="59"/>
      <c r="K76" s="59"/>
      <c r="L76" s="5"/>
      <c r="N76" s="5"/>
      <c r="O76" s="5"/>
      <c r="P76" s="5"/>
      <c r="Q76" s="5"/>
      <c r="R76" s="5"/>
      <c r="S76" s="5"/>
    </row>
    <row r="77" spans="1:19" x14ac:dyDescent="0.25">
      <c r="A77" s="48" t="s">
        <v>99</v>
      </c>
      <c r="B77" s="53">
        <v>3222</v>
      </c>
      <c r="C77" s="67"/>
      <c r="D77" s="59" t="s">
        <v>72</v>
      </c>
      <c r="E77" s="60" t="s">
        <v>72</v>
      </c>
      <c r="F77" s="60"/>
      <c r="G77" s="59"/>
      <c r="H77" s="59"/>
      <c r="I77" s="59"/>
      <c r="J77" s="59"/>
      <c r="K77" s="59"/>
      <c r="L77" s="5"/>
      <c r="N77" s="5"/>
      <c r="O77" s="5"/>
      <c r="P77" s="5"/>
      <c r="Q77" s="5"/>
      <c r="R77" s="5"/>
      <c r="S77" s="5"/>
    </row>
    <row r="78" spans="1:19" x14ac:dyDescent="0.25">
      <c r="A78" s="48"/>
      <c r="B78" s="67" t="s">
        <v>8</v>
      </c>
      <c r="C78" s="67" t="s">
        <v>72</v>
      </c>
      <c r="D78" s="69">
        <v>10000</v>
      </c>
      <c r="E78" s="60">
        <v>10000</v>
      </c>
      <c r="F78" s="60"/>
      <c r="G78" s="59"/>
      <c r="H78" s="59"/>
      <c r="I78" s="59"/>
      <c r="J78" s="59"/>
      <c r="K78" s="59"/>
      <c r="L78" s="5"/>
      <c r="N78" s="5"/>
      <c r="O78" s="5"/>
      <c r="P78" s="5"/>
      <c r="Q78" s="5"/>
      <c r="R78" s="5"/>
      <c r="S78" s="5"/>
    </row>
    <row r="79" spans="1:19" x14ac:dyDescent="0.25">
      <c r="A79" s="48"/>
      <c r="B79" s="58"/>
      <c r="C79" s="67"/>
      <c r="D79" s="69"/>
      <c r="E79" s="60"/>
      <c r="F79" s="60"/>
      <c r="G79" s="59"/>
      <c r="H79" s="59"/>
      <c r="I79" s="59"/>
      <c r="J79" s="59"/>
      <c r="K79" s="59"/>
      <c r="L79" s="5"/>
      <c r="N79" s="5"/>
      <c r="O79" s="5"/>
      <c r="P79" s="5"/>
      <c r="Q79" s="5"/>
      <c r="R79" s="5"/>
      <c r="S79" s="5"/>
    </row>
    <row r="80" spans="1:19" x14ac:dyDescent="0.25">
      <c r="A80" s="48"/>
      <c r="B80" s="58"/>
      <c r="C80" s="67"/>
      <c r="D80" s="69"/>
      <c r="E80" s="60"/>
      <c r="F80" s="60"/>
      <c r="G80" s="59"/>
      <c r="H80" s="59"/>
      <c r="I80" s="59"/>
      <c r="J80" s="59"/>
      <c r="K80" s="59"/>
      <c r="L80" s="5"/>
      <c r="N80" s="5"/>
      <c r="O80" s="5"/>
      <c r="P80" s="5"/>
      <c r="Q80" s="5"/>
      <c r="R80" s="5"/>
      <c r="S80" s="5"/>
    </row>
    <row r="81" spans="1:19" x14ac:dyDescent="0.25">
      <c r="A81" s="48" t="s">
        <v>100</v>
      </c>
      <c r="B81" s="53">
        <v>3223</v>
      </c>
      <c r="C81" s="65" t="s">
        <v>9</v>
      </c>
      <c r="D81" s="69">
        <v>383000</v>
      </c>
      <c r="E81" s="60"/>
      <c r="F81" s="60"/>
      <c r="G81" s="59"/>
      <c r="H81" s="59"/>
      <c r="I81" s="59"/>
      <c r="J81" s="59"/>
      <c r="K81" s="59"/>
      <c r="L81" s="5"/>
      <c r="N81" s="5"/>
      <c r="O81" s="5"/>
      <c r="P81" s="5"/>
      <c r="Q81" s="5"/>
      <c r="R81" s="5"/>
      <c r="S81" s="5"/>
    </row>
    <row r="82" spans="1:19" x14ac:dyDescent="0.25">
      <c r="A82" s="48"/>
      <c r="B82" s="67"/>
      <c r="C82" s="67"/>
      <c r="D82" s="69"/>
      <c r="E82" s="60"/>
      <c r="F82" s="15"/>
      <c r="G82" s="59"/>
      <c r="H82" s="59"/>
      <c r="I82" s="59"/>
      <c r="J82" s="59"/>
      <c r="K82" s="59" t="s">
        <v>84</v>
      </c>
      <c r="L82" s="5"/>
      <c r="N82" s="5"/>
      <c r="O82" s="5"/>
      <c r="P82" s="5"/>
      <c r="Q82" s="5"/>
      <c r="R82" s="5"/>
      <c r="S82" s="5"/>
    </row>
    <row r="83" spans="1:19" x14ac:dyDescent="0.25">
      <c r="A83" s="48"/>
      <c r="B83" s="67" t="s">
        <v>101</v>
      </c>
      <c r="C83" s="67"/>
      <c r="D83" s="69"/>
      <c r="E83" s="60">
        <v>120000</v>
      </c>
      <c r="F83" s="60"/>
      <c r="G83" s="59"/>
      <c r="H83" s="59"/>
      <c r="I83" s="59"/>
      <c r="J83" s="59"/>
      <c r="K83" s="59" t="s">
        <v>84</v>
      </c>
      <c r="L83" s="5"/>
      <c r="N83" s="5"/>
      <c r="O83" s="5"/>
      <c r="P83" s="5"/>
      <c r="Q83" s="5"/>
      <c r="R83" s="5"/>
      <c r="S83" s="5"/>
    </row>
    <row r="84" spans="1:19" x14ac:dyDescent="0.25">
      <c r="A84" s="48"/>
      <c r="B84" s="67" t="s">
        <v>64</v>
      </c>
      <c r="C84" s="67"/>
      <c r="D84" s="69"/>
      <c r="E84" s="60">
        <v>257000</v>
      </c>
      <c r="F84" s="60"/>
      <c r="G84" s="59">
        <v>50000</v>
      </c>
      <c r="H84" s="59"/>
      <c r="I84" s="59"/>
      <c r="J84" s="59"/>
      <c r="K84" s="59" t="s">
        <v>102</v>
      </c>
      <c r="L84" s="5"/>
      <c r="N84" s="5"/>
      <c r="O84" s="5"/>
      <c r="P84" s="5"/>
      <c r="Q84" s="5"/>
      <c r="R84" s="5"/>
      <c r="S84" s="5"/>
    </row>
    <row r="85" spans="1:19" x14ac:dyDescent="0.25">
      <c r="A85" s="48"/>
      <c r="B85" s="67" t="s">
        <v>103</v>
      </c>
      <c r="C85" s="67"/>
      <c r="D85" s="69"/>
      <c r="E85" s="60">
        <v>3000</v>
      </c>
      <c r="F85" s="60"/>
      <c r="G85" s="59"/>
      <c r="H85" s="59"/>
      <c r="I85" s="59"/>
      <c r="J85" s="59"/>
      <c r="K85" s="59"/>
      <c r="L85" s="5"/>
      <c r="N85" s="5"/>
      <c r="O85" s="5"/>
      <c r="P85" s="5"/>
      <c r="Q85" s="5"/>
      <c r="R85" s="5"/>
      <c r="S85" s="5"/>
    </row>
    <row r="86" spans="1:19" x14ac:dyDescent="0.25">
      <c r="A86" s="48" t="s">
        <v>104</v>
      </c>
      <c r="B86" s="53">
        <v>3224</v>
      </c>
      <c r="C86" s="65" t="s">
        <v>10</v>
      </c>
      <c r="D86" s="69">
        <v>18120</v>
      </c>
      <c r="E86" s="60">
        <v>18120</v>
      </c>
      <c r="F86" s="60"/>
      <c r="G86" s="59"/>
      <c r="H86" s="59"/>
      <c r="I86" s="59"/>
      <c r="J86" s="59"/>
      <c r="K86" s="59"/>
      <c r="L86" s="5"/>
      <c r="N86" s="5"/>
      <c r="O86" s="5"/>
      <c r="P86" s="5"/>
      <c r="Q86" s="5"/>
      <c r="R86" s="5"/>
      <c r="S86" s="5"/>
    </row>
    <row r="87" spans="1:19" x14ac:dyDescent="0.25">
      <c r="A87" s="48"/>
      <c r="B87" s="58"/>
      <c r="C87" s="67"/>
      <c r="D87" s="59"/>
      <c r="E87" s="60"/>
      <c r="F87" s="60"/>
      <c r="G87" s="59"/>
      <c r="H87" s="59"/>
      <c r="I87" s="59"/>
      <c r="J87" s="59"/>
      <c r="K87" s="59"/>
      <c r="L87" s="5"/>
      <c r="N87" s="5"/>
      <c r="O87" s="5"/>
      <c r="P87" s="5"/>
      <c r="Q87" s="5"/>
      <c r="R87" s="5"/>
      <c r="S87" s="5"/>
    </row>
    <row r="88" spans="1:19" x14ac:dyDescent="0.25">
      <c r="A88" s="48" t="s">
        <v>105</v>
      </c>
      <c r="B88" s="53">
        <v>3225</v>
      </c>
      <c r="C88" s="65" t="s">
        <v>11</v>
      </c>
      <c r="D88" s="69">
        <v>27180</v>
      </c>
      <c r="E88" s="60">
        <v>27180</v>
      </c>
      <c r="F88" s="60"/>
      <c r="G88" s="59"/>
      <c r="H88" s="59"/>
      <c r="I88" s="59"/>
      <c r="J88" s="59"/>
      <c r="K88" s="59"/>
      <c r="L88" s="5"/>
      <c r="N88" s="5"/>
      <c r="O88" s="5"/>
      <c r="P88" s="5"/>
      <c r="Q88" s="5"/>
      <c r="R88" s="5"/>
      <c r="S88" s="5"/>
    </row>
    <row r="89" spans="1:19" x14ac:dyDescent="0.25">
      <c r="A89" s="48"/>
      <c r="B89" s="58"/>
      <c r="C89" s="67" t="s">
        <v>106</v>
      </c>
      <c r="D89" s="69"/>
      <c r="E89" s="60"/>
      <c r="F89" s="60"/>
      <c r="G89" s="59"/>
      <c r="H89" s="59"/>
      <c r="I89" s="59"/>
      <c r="J89" s="59"/>
      <c r="K89" s="59"/>
      <c r="L89" s="5"/>
      <c r="N89" s="5"/>
      <c r="O89" s="5"/>
      <c r="P89" s="5"/>
      <c r="Q89" s="5"/>
      <c r="R89" s="5"/>
      <c r="S89" s="5"/>
    </row>
    <row r="90" spans="1:19" x14ac:dyDescent="0.25">
      <c r="A90" s="48" t="s">
        <v>107</v>
      </c>
      <c r="B90" s="53">
        <v>3227</v>
      </c>
      <c r="C90" s="65" t="s">
        <v>12</v>
      </c>
      <c r="D90" s="69">
        <v>12000</v>
      </c>
      <c r="E90" s="60">
        <v>12000</v>
      </c>
      <c r="F90" s="60"/>
      <c r="G90" s="59"/>
      <c r="H90" s="59"/>
      <c r="I90" s="59"/>
      <c r="J90" s="59"/>
      <c r="K90" s="59"/>
      <c r="L90" s="5"/>
      <c r="N90" s="5"/>
      <c r="O90" s="5"/>
      <c r="P90" s="5"/>
      <c r="Q90" s="5"/>
      <c r="R90" s="5"/>
      <c r="S90" s="5"/>
    </row>
    <row r="91" spans="1:19" x14ac:dyDescent="0.25">
      <c r="A91" s="48"/>
      <c r="B91" s="58"/>
      <c r="C91" s="67" t="s">
        <v>108</v>
      </c>
      <c r="D91" s="69"/>
      <c r="E91" s="60"/>
      <c r="F91" s="60"/>
      <c r="G91" s="59"/>
      <c r="H91" s="59"/>
      <c r="I91" s="59"/>
      <c r="J91" s="59"/>
      <c r="K91" s="59"/>
      <c r="L91" s="5"/>
      <c r="N91" s="5"/>
      <c r="O91" s="5"/>
      <c r="P91" s="5"/>
      <c r="Q91" s="5"/>
      <c r="R91" s="5"/>
      <c r="S91" s="5"/>
    </row>
    <row r="92" spans="1:19" x14ac:dyDescent="0.25">
      <c r="A92" s="48" t="s">
        <v>109</v>
      </c>
      <c r="B92" s="53">
        <v>3231</v>
      </c>
      <c r="C92" s="65" t="s">
        <v>13</v>
      </c>
      <c r="D92" s="69">
        <v>205000</v>
      </c>
      <c r="E92" s="60"/>
      <c r="F92" s="60"/>
      <c r="G92" s="59"/>
      <c r="H92" s="59"/>
      <c r="I92" s="59"/>
      <c r="J92" s="59"/>
      <c r="K92" s="59"/>
      <c r="L92" s="5"/>
      <c r="N92" s="5"/>
      <c r="O92" s="5"/>
      <c r="P92" s="5"/>
      <c r="Q92" s="5"/>
      <c r="R92" s="5"/>
      <c r="S92" s="5"/>
    </row>
    <row r="93" spans="1:19" x14ac:dyDescent="0.25">
      <c r="A93" s="48"/>
      <c r="B93" s="67" t="s">
        <v>110</v>
      </c>
      <c r="C93" s="67"/>
      <c r="D93" s="59"/>
      <c r="E93" s="60">
        <v>35000</v>
      </c>
      <c r="F93" s="60"/>
      <c r="G93" s="59"/>
      <c r="H93" s="59"/>
      <c r="I93" s="59"/>
      <c r="J93" s="59"/>
      <c r="K93" s="59" t="s">
        <v>84</v>
      </c>
      <c r="L93" s="5"/>
      <c r="N93" s="5"/>
      <c r="O93" s="5"/>
      <c r="P93" s="5"/>
      <c r="Q93" s="5"/>
      <c r="R93" s="5"/>
      <c r="S93" s="5"/>
    </row>
    <row r="94" spans="1:19" x14ac:dyDescent="0.25">
      <c r="A94" s="48"/>
      <c r="B94" s="67" t="s">
        <v>111</v>
      </c>
      <c r="C94" s="67"/>
      <c r="D94" s="59"/>
      <c r="E94" s="60">
        <v>150000</v>
      </c>
      <c r="F94" s="60"/>
      <c r="G94" s="59"/>
      <c r="H94" s="59"/>
      <c r="I94" s="59"/>
      <c r="J94" s="59"/>
      <c r="K94" s="59" t="s">
        <v>84</v>
      </c>
      <c r="L94" s="5"/>
      <c r="N94" s="5"/>
      <c r="O94" s="5"/>
      <c r="P94" s="5"/>
      <c r="Q94" s="5"/>
      <c r="R94" s="5"/>
      <c r="S94" s="5"/>
    </row>
    <row r="95" spans="1:19" ht="9.75" customHeight="1" x14ac:dyDescent="0.25">
      <c r="A95" s="48"/>
      <c r="B95" s="58"/>
      <c r="C95" s="67"/>
      <c r="D95" s="59"/>
      <c r="E95" s="60"/>
      <c r="F95" s="60"/>
      <c r="G95" s="59"/>
      <c r="H95" s="59"/>
      <c r="I95" s="59"/>
      <c r="J95" s="59"/>
      <c r="K95" s="59"/>
      <c r="L95" s="5"/>
      <c r="N95" s="5"/>
      <c r="O95" s="5"/>
      <c r="P95" s="5"/>
      <c r="Q95" s="5"/>
      <c r="R95" s="5"/>
      <c r="S95" s="5"/>
    </row>
    <row r="96" spans="1:19" hidden="1" x14ac:dyDescent="0.25">
      <c r="A96" s="48"/>
      <c r="B96" s="58"/>
      <c r="C96" s="67"/>
      <c r="D96" s="59"/>
      <c r="E96" s="60"/>
      <c r="F96" s="60"/>
      <c r="G96" s="59"/>
      <c r="H96" s="59"/>
      <c r="I96" s="59"/>
      <c r="J96" s="59"/>
      <c r="K96" s="59"/>
      <c r="L96" s="5"/>
      <c r="N96" s="5"/>
      <c r="O96" s="5"/>
      <c r="P96" s="5"/>
      <c r="Q96" s="5"/>
      <c r="R96" s="5"/>
      <c r="S96" s="5"/>
    </row>
    <row r="97" spans="1:19" x14ac:dyDescent="0.25">
      <c r="A97" s="48" t="s">
        <v>112</v>
      </c>
      <c r="B97" s="53">
        <v>3233</v>
      </c>
      <c r="C97" s="65" t="s">
        <v>15</v>
      </c>
      <c r="D97" s="69">
        <v>34530</v>
      </c>
      <c r="E97" s="60"/>
      <c r="F97" s="60"/>
      <c r="G97" s="59"/>
      <c r="H97" s="59"/>
      <c r="I97" s="59"/>
      <c r="J97" s="59"/>
      <c r="K97" s="59"/>
      <c r="L97" s="5"/>
      <c r="N97" s="5"/>
      <c r="O97" s="5"/>
      <c r="P97" s="5"/>
      <c r="Q97" s="5"/>
      <c r="R97" s="5"/>
      <c r="S97" s="5"/>
    </row>
    <row r="98" spans="1:19" x14ac:dyDescent="0.25">
      <c r="A98" s="48"/>
      <c r="B98" s="67" t="s">
        <v>113</v>
      </c>
      <c r="C98" s="67"/>
      <c r="D98" s="69"/>
      <c r="E98" s="60"/>
      <c r="F98" s="60"/>
      <c r="G98" s="59"/>
      <c r="H98" s="59">
        <v>30000</v>
      </c>
      <c r="I98" s="59"/>
      <c r="J98" s="59"/>
      <c r="K98" s="59"/>
      <c r="L98" s="5"/>
      <c r="N98" s="5"/>
      <c r="O98" s="5"/>
      <c r="P98" s="5"/>
      <c r="Q98" s="5"/>
      <c r="R98" s="5"/>
      <c r="S98" s="5"/>
    </row>
    <row r="99" spans="1:19" x14ac:dyDescent="0.25">
      <c r="A99" s="48"/>
      <c r="B99" s="67" t="s">
        <v>114</v>
      </c>
      <c r="C99" s="67"/>
      <c r="D99" s="69"/>
      <c r="E99" s="60">
        <v>4530</v>
      </c>
      <c r="F99" s="60"/>
      <c r="G99" s="59"/>
      <c r="H99" s="59"/>
      <c r="I99" s="59"/>
      <c r="J99" s="59"/>
      <c r="K99" s="59"/>
      <c r="L99" s="5"/>
      <c r="N99" s="5"/>
      <c r="O99" s="5"/>
      <c r="P99" s="5"/>
      <c r="Q99" s="5"/>
      <c r="R99" s="5"/>
      <c r="S99" s="5"/>
    </row>
    <row r="100" spans="1:19" x14ac:dyDescent="0.25">
      <c r="A100" s="48"/>
      <c r="B100" s="58"/>
      <c r="C100" s="67"/>
      <c r="D100" s="69"/>
      <c r="E100" s="60"/>
      <c r="F100" s="60"/>
      <c r="G100" s="59"/>
      <c r="H100" s="59"/>
      <c r="I100" s="59"/>
      <c r="J100" s="59"/>
      <c r="K100" s="59"/>
      <c r="L100" s="5"/>
      <c r="N100" s="5"/>
      <c r="O100" s="5"/>
      <c r="P100" s="5"/>
      <c r="Q100" s="5"/>
      <c r="R100" s="5"/>
      <c r="S100" s="5"/>
    </row>
    <row r="101" spans="1:19" x14ac:dyDescent="0.25">
      <c r="A101" s="48" t="s">
        <v>115</v>
      </c>
      <c r="B101" s="53">
        <v>3234</v>
      </c>
      <c r="C101" s="65" t="s">
        <v>16</v>
      </c>
      <c r="D101" s="69">
        <v>45300</v>
      </c>
      <c r="E101" s="60">
        <v>45300</v>
      </c>
      <c r="F101" s="60"/>
      <c r="G101" s="59"/>
      <c r="H101" s="59"/>
      <c r="I101" s="59"/>
      <c r="J101" s="59"/>
      <c r="K101" s="59" t="s">
        <v>84</v>
      </c>
      <c r="L101" s="5"/>
      <c r="N101" s="5"/>
      <c r="O101" s="5"/>
      <c r="P101" s="5"/>
      <c r="Q101" s="5"/>
      <c r="R101" s="5"/>
      <c r="S101" s="5"/>
    </row>
    <row r="102" spans="1:19" x14ac:dyDescent="0.25">
      <c r="A102" s="48" t="s">
        <v>116</v>
      </c>
      <c r="B102" s="53">
        <v>3236</v>
      </c>
      <c r="C102" s="65" t="s">
        <v>17</v>
      </c>
      <c r="D102" s="69">
        <v>27180</v>
      </c>
      <c r="E102" s="60">
        <v>27180</v>
      </c>
      <c r="F102" s="60"/>
      <c r="G102" s="59"/>
      <c r="H102" s="59"/>
      <c r="I102" s="59"/>
      <c r="J102" s="59"/>
      <c r="K102" s="59" t="s">
        <v>117</v>
      </c>
      <c r="L102" s="5"/>
      <c r="N102" s="5"/>
      <c r="O102" s="5"/>
      <c r="P102" s="5"/>
      <c r="Q102" s="5"/>
      <c r="R102" s="5"/>
      <c r="S102" s="5"/>
    </row>
    <row r="103" spans="1:19" x14ac:dyDescent="0.25">
      <c r="A103" s="48" t="s">
        <v>118</v>
      </c>
      <c r="B103" s="53">
        <v>3237</v>
      </c>
      <c r="C103" s="65" t="s">
        <v>18</v>
      </c>
      <c r="D103" s="69">
        <v>22120</v>
      </c>
      <c r="E103" s="60">
        <v>22120</v>
      </c>
      <c r="F103" s="60"/>
      <c r="G103" s="59"/>
      <c r="H103" s="59"/>
      <c r="I103" s="59"/>
      <c r="J103" s="59"/>
      <c r="K103" s="59" t="s">
        <v>84</v>
      </c>
      <c r="L103" s="5"/>
      <c r="N103" s="5"/>
      <c r="O103" s="5"/>
      <c r="P103" s="5"/>
      <c r="Q103" s="5"/>
      <c r="R103" s="5"/>
      <c r="S103" s="5"/>
    </row>
    <row r="104" spans="1:19" x14ac:dyDescent="0.25">
      <c r="A104" s="48" t="s">
        <v>119</v>
      </c>
      <c r="B104" s="53">
        <v>3238</v>
      </c>
      <c r="C104" s="65" t="s">
        <v>19</v>
      </c>
      <c r="D104" s="69">
        <v>20838</v>
      </c>
      <c r="E104" s="60">
        <v>20838</v>
      </c>
      <c r="F104" s="60"/>
      <c r="G104" s="59"/>
      <c r="H104" s="59"/>
      <c r="I104" s="59"/>
      <c r="J104" s="59"/>
      <c r="K104" s="59" t="s">
        <v>84</v>
      </c>
      <c r="L104" s="5"/>
      <c r="N104" s="5"/>
      <c r="O104" s="5"/>
      <c r="P104" s="5"/>
      <c r="Q104" s="5"/>
      <c r="R104" s="5"/>
      <c r="S104" s="5"/>
    </row>
    <row r="105" spans="1:19" x14ac:dyDescent="0.25">
      <c r="A105" s="48"/>
      <c r="B105" s="53"/>
      <c r="C105" s="65"/>
      <c r="D105" s="69"/>
      <c r="E105" s="60"/>
      <c r="F105" s="60"/>
      <c r="G105" s="59"/>
      <c r="H105" s="59"/>
      <c r="I105" s="59"/>
      <c r="J105" s="59"/>
      <c r="K105" s="59"/>
      <c r="L105" s="5"/>
      <c r="N105" s="5"/>
      <c r="O105" s="5"/>
      <c r="P105" s="5"/>
      <c r="Q105" s="5"/>
      <c r="R105" s="5"/>
      <c r="S105" s="5"/>
    </row>
    <row r="106" spans="1:19" x14ac:dyDescent="0.25">
      <c r="A106" s="48"/>
      <c r="B106" s="53">
        <v>3241</v>
      </c>
      <c r="C106" s="65" t="s">
        <v>20</v>
      </c>
      <c r="D106" s="59">
        <v>25906</v>
      </c>
      <c r="E106" s="60"/>
      <c r="F106" s="60">
        <v>25906</v>
      </c>
      <c r="G106" s="59"/>
      <c r="H106" s="59"/>
      <c r="I106" s="59"/>
      <c r="J106" s="59"/>
      <c r="K106" s="59"/>
      <c r="L106" s="5"/>
      <c r="N106" s="5"/>
      <c r="O106" s="5"/>
      <c r="P106" s="5"/>
      <c r="Q106" s="5"/>
      <c r="R106" s="5"/>
      <c r="S106" s="5"/>
    </row>
    <row r="107" spans="1:19" x14ac:dyDescent="0.25">
      <c r="A107" s="48"/>
      <c r="B107" s="53">
        <v>3292</v>
      </c>
      <c r="C107" s="65" t="s">
        <v>21</v>
      </c>
      <c r="D107" s="59">
        <v>30000</v>
      </c>
      <c r="E107" s="60">
        <v>30000</v>
      </c>
      <c r="F107" s="60"/>
      <c r="G107" s="59"/>
      <c r="H107" s="59"/>
      <c r="I107" s="59"/>
      <c r="J107" s="59"/>
      <c r="K107" s="59"/>
      <c r="L107" s="5"/>
      <c r="N107" s="5"/>
      <c r="O107" s="5"/>
      <c r="P107" s="5"/>
      <c r="Q107" s="5"/>
      <c r="R107" s="5"/>
      <c r="S107" s="5"/>
    </row>
    <row r="108" spans="1:19" x14ac:dyDescent="0.25">
      <c r="A108" s="48"/>
      <c r="B108" s="53">
        <v>3293</v>
      </c>
      <c r="C108" s="65" t="s">
        <v>22</v>
      </c>
      <c r="D108" s="59">
        <v>3100</v>
      </c>
      <c r="E108" s="14">
        <v>3100</v>
      </c>
      <c r="F108" s="60">
        <v>0</v>
      </c>
      <c r="G108" s="59"/>
      <c r="H108" s="59"/>
      <c r="I108" s="59"/>
      <c r="J108" s="59"/>
      <c r="K108" s="59"/>
      <c r="L108" s="5"/>
      <c r="N108" s="5"/>
      <c r="O108" s="5"/>
      <c r="P108" s="5"/>
      <c r="Q108" s="5"/>
      <c r="R108" s="5"/>
      <c r="S108" s="5"/>
    </row>
    <row r="109" spans="1:19" x14ac:dyDescent="0.25">
      <c r="A109" s="48"/>
      <c r="B109" s="53">
        <v>3294</v>
      </c>
      <c r="C109" s="65" t="s">
        <v>23</v>
      </c>
      <c r="D109" s="59">
        <v>1812</v>
      </c>
      <c r="E109" s="14">
        <v>1812</v>
      </c>
      <c r="F109" s="60"/>
      <c r="G109" s="59"/>
      <c r="H109" s="59"/>
      <c r="I109" s="59"/>
      <c r="J109" s="59"/>
      <c r="K109" s="59"/>
      <c r="L109" s="5"/>
      <c r="N109" s="5"/>
      <c r="O109" s="5"/>
      <c r="P109" s="5"/>
      <c r="Q109" s="5"/>
      <c r="R109" s="5"/>
      <c r="S109" s="5"/>
    </row>
    <row r="110" spans="1:19" x14ac:dyDescent="0.25">
      <c r="A110" s="48"/>
      <c r="B110" s="53">
        <v>3295</v>
      </c>
      <c r="C110" s="65" t="s">
        <v>24</v>
      </c>
      <c r="D110" s="59">
        <v>906</v>
      </c>
      <c r="E110" s="60">
        <v>906</v>
      </c>
      <c r="F110" s="60"/>
      <c r="G110" s="59"/>
      <c r="H110" s="59"/>
      <c r="I110" s="59"/>
      <c r="J110" s="59"/>
      <c r="K110" s="59"/>
      <c r="L110" s="5"/>
      <c r="N110" s="5"/>
      <c r="O110" s="5"/>
      <c r="P110" s="5"/>
      <c r="Q110" s="5"/>
      <c r="R110" s="5"/>
      <c r="S110" s="5"/>
    </row>
    <row r="111" spans="1:19" x14ac:dyDescent="0.25">
      <c r="A111" s="48"/>
      <c r="B111" s="53">
        <v>3299</v>
      </c>
      <c r="C111" s="65" t="s">
        <v>25</v>
      </c>
      <c r="D111" s="59">
        <v>6342</v>
      </c>
      <c r="E111" s="14">
        <v>6342</v>
      </c>
      <c r="F111" s="60"/>
      <c r="G111" s="59"/>
      <c r="H111" s="59"/>
      <c r="I111" s="59"/>
      <c r="J111" s="59"/>
      <c r="K111" s="59"/>
      <c r="L111" s="5"/>
      <c r="N111" s="5"/>
      <c r="O111" s="5"/>
      <c r="P111" s="5"/>
      <c r="Q111" s="5"/>
      <c r="R111" s="5"/>
      <c r="S111" s="5"/>
    </row>
    <row r="112" spans="1:19" x14ac:dyDescent="0.25">
      <c r="A112" s="48"/>
      <c r="B112" s="53">
        <v>34</v>
      </c>
      <c r="C112" s="65" t="s">
        <v>26</v>
      </c>
      <c r="D112" s="59">
        <v>15000</v>
      </c>
      <c r="E112" s="60"/>
      <c r="F112" s="60"/>
      <c r="G112" s="59"/>
      <c r="H112" s="59"/>
      <c r="I112" s="59"/>
      <c r="J112" s="59"/>
      <c r="K112" s="59"/>
      <c r="L112" s="5"/>
      <c r="N112" s="5"/>
      <c r="O112" s="5"/>
      <c r="P112" s="5"/>
      <c r="Q112" s="5"/>
      <c r="R112" s="5"/>
      <c r="S112" s="5"/>
    </row>
    <row r="113" spans="1:19" x14ac:dyDescent="0.25">
      <c r="A113" s="48"/>
      <c r="B113" s="53">
        <v>3431</v>
      </c>
      <c r="C113" s="65" t="s">
        <v>27</v>
      </c>
      <c r="D113" s="59">
        <v>6248</v>
      </c>
      <c r="E113" s="14">
        <v>6248</v>
      </c>
      <c r="F113" s="60"/>
      <c r="G113" s="59"/>
      <c r="H113" s="59"/>
      <c r="I113" s="59"/>
      <c r="J113" s="59"/>
      <c r="K113" s="59"/>
      <c r="L113" s="5"/>
      <c r="N113" s="5"/>
      <c r="O113" s="5"/>
      <c r="P113" s="5"/>
      <c r="Q113" s="5"/>
      <c r="R113" s="5"/>
      <c r="S113" s="5"/>
    </row>
    <row r="114" spans="1:19" x14ac:dyDescent="0.25">
      <c r="A114" s="48"/>
      <c r="B114" s="53">
        <v>3433</v>
      </c>
      <c r="C114" s="65" t="s">
        <v>28</v>
      </c>
      <c r="D114" s="59">
        <v>0</v>
      </c>
      <c r="E114" s="14">
        <v>0</v>
      </c>
      <c r="F114" s="60"/>
      <c r="G114" s="59"/>
      <c r="H114" s="59"/>
      <c r="I114" s="59"/>
      <c r="J114" s="59"/>
      <c r="K114" s="59"/>
      <c r="L114" s="5"/>
      <c r="N114" s="5"/>
      <c r="O114" s="5"/>
      <c r="P114" s="5"/>
      <c r="Q114" s="5"/>
      <c r="R114" s="5"/>
      <c r="S114" s="5"/>
    </row>
    <row r="115" spans="1:19" x14ac:dyDescent="0.25">
      <c r="A115" s="48"/>
      <c r="B115" s="53">
        <v>3434</v>
      </c>
      <c r="C115" s="65" t="s">
        <v>29</v>
      </c>
      <c r="D115" s="59">
        <v>5718</v>
      </c>
      <c r="E115" s="14">
        <v>5718</v>
      </c>
      <c r="F115" s="60"/>
      <c r="G115" s="59"/>
      <c r="H115" s="59"/>
      <c r="I115" s="59"/>
      <c r="J115" s="59"/>
      <c r="K115" s="59"/>
      <c r="L115" s="5"/>
      <c r="N115" s="5"/>
      <c r="O115" s="5"/>
      <c r="P115" s="5"/>
      <c r="Q115" s="5"/>
      <c r="R115" s="5"/>
      <c r="S115" s="5"/>
    </row>
    <row r="116" spans="1:19" x14ac:dyDescent="0.25">
      <c r="A116" s="48"/>
      <c r="B116" s="53">
        <v>3721</v>
      </c>
      <c r="C116" s="65" t="s">
        <v>30</v>
      </c>
      <c r="D116" s="59">
        <v>3624</v>
      </c>
      <c r="E116" s="14">
        <v>3624</v>
      </c>
      <c r="F116" s="60"/>
      <c r="G116" s="59"/>
      <c r="H116" s="59"/>
      <c r="I116" s="59"/>
      <c r="J116" s="59"/>
      <c r="K116" s="59"/>
      <c r="L116" s="5"/>
      <c r="N116" s="5"/>
      <c r="O116" s="5"/>
      <c r="P116" s="5"/>
      <c r="Q116" s="5"/>
      <c r="R116" s="5"/>
      <c r="S116" s="5"/>
    </row>
    <row r="117" spans="1:19" x14ac:dyDescent="0.25">
      <c r="A117" s="48"/>
      <c r="B117" s="58"/>
      <c r="C117" s="67"/>
      <c r="D117" s="59"/>
      <c r="E117" s="60"/>
      <c r="F117" s="60"/>
      <c r="G117" s="59"/>
      <c r="H117" s="59"/>
      <c r="I117" s="59"/>
      <c r="J117" s="59"/>
      <c r="K117" s="59"/>
      <c r="L117" s="5"/>
      <c r="N117" s="5"/>
      <c r="O117" s="5"/>
      <c r="P117" s="5"/>
      <c r="Q117" s="5"/>
      <c r="R117" s="5"/>
      <c r="S117" s="5"/>
    </row>
    <row r="118" spans="1:19" x14ac:dyDescent="0.25">
      <c r="A118" s="48"/>
      <c r="B118" s="53">
        <v>4221</v>
      </c>
      <c r="C118" s="65" t="s">
        <v>120</v>
      </c>
      <c r="D118" s="59">
        <v>70000</v>
      </c>
      <c r="E118" s="60"/>
      <c r="F118" s="60"/>
      <c r="G118" s="59"/>
      <c r="H118" s="59"/>
      <c r="I118" s="59">
        <v>10000</v>
      </c>
      <c r="J118" s="59"/>
      <c r="K118" s="59"/>
      <c r="L118" s="5"/>
      <c r="N118" s="5"/>
      <c r="O118" s="5"/>
      <c r="P118" s="5"/>
      <c r="Q118" s="5"/>
      <c r="R118" s="5"/>
      <c r="S118" s="5"/>
    </row>
    <row r="119" spans="1:19" x14ac:dyDescent="0.25">
      <c r="B119" s="22"/>
      <c r="C119" s="5" t="s">
        <v>121</v>
      </c>
      <c r="D119" s="5"/>
      <c r="E119" s="9"/>
      <c r="F119" s="9"/>
      <c r="G119" s="5"/>
      <c r="H119" s="5" t="s">
        <v>122</v>
      </c>
      <c r="I119" s="5"/>
      <c r="J119" s="5"/>
      <c r="K119" s="5"/>
      <c r="L119" s="5"/>
      <c r="N119" s="5"/>
      <c r="O119" s="5"/>
      <c r="P119" s="5"/>
      <c r="Q119" s="5"/>
      <c r="R119" s="5"/>
      <c r="S119" s="5"/>
    </row>
    <row r="120" spans="1:19" x14ac:dyDescent="0.25">
      <c r="B120" s="22"/>
      <c r="C120" s="5" t="s">
        <v>5</v>
      </c>
      <c r="D120" s="5"/>
      <c r="E120" s="9"/>
      <c r="F120" s="9"/>
      <c r="G120" s="5"/>
      <c r="H120" s="5" t="s">
        <v>123</v>
      </c>
      <c r="I120" s="5"/>
      <c r="J120" s="5"/>
      <c r="K120" s="5"/>
      <c r="L120" s="5"/>
      <c r="N120" s="5"/>
      <c r="O120" s="5"/>
      <c r="P120" s="5"/>
      <c r="Q120" s="5"/>
      <c r="R120" s="5"/>
      <c r="S120" s="5"/>
    </row>
    <row r="121" spans="1:19" x14ac:dyDescent="0.25">
      <c r="B121" s="22"/>
      <c r="C121" s="8"/>
      <c r="D121" s="5"/>
      <c r="E121" s="9"/>
      <c r="F121" s="9"/>
      <c r="G121" s="5"/>
      <c r="H121" s="5"/>
      <c r="I121" s="5"/>
      <c r="J121" s="5"/>
      <c r="K121" s="5"/>
      <c r="L121" s="5"/>
      <c r="N121" s="5"/>
      <c r="O121" s="5"/>
      <c r="P121" s="5"/>
      <c r="Q121" s="5"/>
      <c r="R121" s="5"/>
      <c r="S121" s="5"/>
    </row>
    <row r="122" spans="1:19" x14ac:dyDescent="0.25">
      <c r="B122" s="22"/>
      <c r="C122" s="8"/>
      <c r="D122" s="5"/>
      <c r="E122" s="9"/>
      <c r="F122" s="9"/>
      <c r="G122" s="5"/>
      <c r="H122" s="5"/>
      <c r="I122" s="5"/>
      <c r="J122" s="5"/>
      <c r="K122" s="5"/>
      <c r="L122" s="5"/>
      <c r="N122" s="5"/>
      <c r="O122" s="5"/>
      <c r="P122" s="5"/>
      <c r="Q122" s="5"/>
      <c r="R122" s="5"/>
      <c r="S122" s="5"/>
    </row>
    <row r="123" spans="1:19" x14ac:dyDescent="0.25">
      <c r="B123" s="22"/>
      <c r="C123" s="8"/>
      <c r="D123" s="5"/>
      <c r="E123" s="9"/>
      <c r="F123" s="9"/>
      <c r="G123" s="5"/>
      <c r="H123" s="5"/>
      <c r="I123" s="5"/>
      <c r="J123" s="5"/>
      <c r="K123" s="5"/>
      <c r="L123" s="5"/>
      <c r="N123" s="5"/>
      <c r="O123" s="5"/>
      <c r="P123" s="5"/>
      <c r="Q123" s="5"/>
      <c r="R123" s="5"/>
      <c r="S123" s="5"/>
    </row>
    <row r="124" spans="1:19" x14ac:dyDescent="0.25">
      <c r="B124" s="22"/>
      <c r="C124" s="8"/>
      <c r="D124" s="5"/>
      <c r="E124" s="9"/>
      <c r="F124" s="9"/>
      <c r="G124" s="5"/>
      <c r="H124" s="5"/>
      <c r="I124" s="5"/>
      <c r="J124" s="5"/>
      <c r="K124" s="5"/>
      <c r="L124" s="5"/>
      <c r="N124" s="5"/>
      <c r="O124" s="5"/>
      <c r="P124" s="5"/>
      <c r="Q124" s="5"/>
      <c r="R124" s="5"/>
      <c r="S124" s="5"/>
    </row>
    <row r="125" spans="1:19" x14ac:dyDescent="0.25">
      <c r="B125" s="22"/>
      <c r="C125" s="8"/>
      <c r="D125" s="5"/>
      <c r="E125" s="9"/>
      <c r="F125" s="9"/>
      <c r="G125" s="5"/>
      <c r="H125" s="5"/>
      <c r="I125" s="5"/>
      <c r="J125" s="5"/>
      <c r="K125" s="5"/>
      <c r="L125" s="5"/>
      <c r="N125" s="5"/>
      <c r="O125" s="5"/>
      <c r="P125" s="5"/>
      <c r="Q125" s="5"/>
      <c r="R125" s="5"/>
      <c r="S125" s="5"/>
    </row>
    <row r="126" spans="1:19" x14ac:dyDescent="0.25">
      <c r="B126" s="22"/>
      <c r="C126" s="8"/>
      <c r="D126" s="5"/>
      <c r="E126" s="9"/>
      <c r="F126" s="9"/>
      <c r="G126" s="5"/>
      <c r="H126" s="5"/>
      <c r="I126" s="5"/>
      <c r="J126" s="5"/>
      <c r="K126" s="5"/>
      <c r="L126" s="5"/>
      <c r="N126" s="5"/>
      <c r="O126" s="5"/>
      <c r="P126" s="5"/>
      <c r="Q126" s="5"/>
      <c r="R126" s="5"/>
      <c r="S126" s="5"/>
    </row>
    <row r="127" spans="1:19" x14ac:dyDescent="0.25">
      <c r="B127" s="22"/>
      <c r="C127" s="8"/>
      <c r="D127" s="5"/>
      <c r="E127" s="9"/>
      <c r="F127" s="9"/>
      <c r="G127" s="5"/>
      <c r="H127" s="5"/>
      <c r="I127" s="5"/>
      <c r="J127" s="5"/>
      <c r="K127" s="5"/>
      <c r="L127" s="5"/>
      <c r="N127" s="5"/>
      <c r="O127" s="5"/>
      <c r="P127" s="5"/>
      <c r="Q127" s="5"/>
      <c r="R127" s="5"/>
      <c r="S127" s="5"/>
    </row>
    <row r="128" spans="1:19" x14ac:dyDescent="0.25">
      <c r="B128" s="22"/>
      <c r="C128" s="8"/>
      <c r="D128" s="5"/>
      <c r="E128" s="9"/>
      <c r="F128" s="9"/>
      <c r="G128" s="5"/>
      <c r="H128" s="5"/>
      <c r="I128" s="5"/>
      <c r="J128" s="5"/>
      <c r="K128" s="5"/>
      <c r="L128" s="5"/>
      <c r="N128" s="5"/>
      <c r="O128" s="5"/>
      <c r="P128" s="5"/>
      <c r="Q128" s="5"/>
      <c r="R128" s="5"/>
      <c r="S128" s="5"/>
    </row>
    <row r="129" spans="2:19" x14ac:dyDescent="0.25">
      <c r="B129" s="22"/>
      <c r="C129" s="8"/>
      <c r="D129" s="5"/>
      <c r="E129" s="9"/>
      <c r="F129" s="9"/>
      <c r="G129" s="5"/>
      <c r="H129" s="5"/>
      <c r="I129" s="5"/>
      <c r="J129" s="5"/>
      <c r="K129" s="5"/>
      <c r="L129" s="5"/>
      <c r="N129" s="5"/>
      <c r="O129" s="5"/>
      <c r="P129" s="5"/>
      <c r="Q129" s="5"/>
      <c r="R129" s="5"/>
      <c r="S129" s="5"/>
    </row>
    <row r="130" spans="2:19" x14ac:dyDescent="0.25">
      <c r="B130" s="22"/>
      <c r="C130" s="8"/>
      <c r="D130" s="5"/>
      <c r="E130" s="9"/>
      <c r="F130" s="9"/>
      <c r="G130" s="5"/>
      <c r="H130" s="5"/>
      <c r="I130" s="5"/>
      <c r="J130" s="5"/>
      <c r="K130" s="5"/>
      <c r="L130" s="5"/>
      <c r="N130" s="5"/>
      <c r="O130" s="5"/>
      <c r="P130" s="5"/>
      <c r="Q130" s="5"/>
      <c r="R130" s="5"/>
      <c r="S130" s="5"/>
    </row>
    <row r="131" spans="2:19" x14ac:dyDescent="0.25">
      <c r="B131" s="22"/>
      <c r="C131" s="8"/>
      <c r="D131" s="5"/>
      <c r="E131" s="9"/>
      <c r="F131" s="9"/>
      <c r="G131" s="5"/>
      <c r="H131" s="5"/>
      <c r="I131" s="5"/>
      <c r="J131" s="5"/>
      <c r="K131" s="5"/>
      <c r="L131" s="5"/>
      <c r="N131" s="5"/>
      <c r="O131" s="5"/>
      <c r="P131" s="5"/>
      <c r="Q131" s="5"/>
      <c r="R131" s="5"/>
      <c r="S131" s="5"/>
    </row>
    <row r="132" spans="2:19" x14ac:dyDescent="0.25">
      <c r="B132" s="22"/>
      <c r="C132" s="8"/>
      <c r="D132" s="5"/>
      <c r="E132" s="9"/>
      <c r="F132" s="9"/>
      <c r="G132" s="5"/>
      <c r="H132" s="5"/>
      <c r="I132" s="5"/>
      <c r="J132" s="5"/>
      <c r="K132" s="5"/>
      <c r="L132" s="5"/>
      <c r="N132" s="5"/>
      <c r="O132" s="5"/>
      <c r="P132" s="5"/>
      <c r="Q132" s="5"/>
      <c r="R132" s="5"/>
      <c r="S132" s="5"/>
    </row>
    <row r="133" spans="2:19" x14ac:dyDescent="0.25">
      <c r="B133" s="22"/>
      <c r="C133" s="8"/>
      <c r="D133" s="5"/>
      <c r="E133" s="9"/>
      <c r="F133" s="9"/>
      <c r="G133" s="5"/>
      <c r="H133" s="5"/>
      <c r="I133" s="5"/>
      <c r="J133" s="5"/>
      <c r="K133" s="5"/>
      <c r="L133" s="5"/>
      <c r="N133" s="5"/>
      <c r="O133" s="5"/>
      <c r="P133" s="5"/>
      <c r="Q133" s="5"/>
      <c r="R133" s="5"/>
      <c r="S133" s="5"/>
    </row>
    <row r="134" spans="2:19" x14ac:dyDescent="0.25">
      <c r="B134" s="22"/>
      <c r="C134" s="8"/>
      <c r="D134" s="5"/>
      <c r="E134" s="9"/>
      <c r="F134" s="9"/>
      <c r="G134" s="5"/>
      <c r="H134" s="5"/>
      <c r="I134" s="5"/>
      <c r="J134" s="5"/>
      <c r="K134" s="5"/>
      <c r="L134" s="5"/>
      <c r="N134" s="5"/>
      <c r="O134" s="5"/>
      <c r="P134" s="5"/>
      <c r="Q134" s="5"/>
      <c r="R134" s="5"/>
      <c r="S134" s="5"/>
    </row>
    <row r="135" spans="2:19" x14ac:dyDescent="0.25">
      <c r="B135" s="22"/>
      <c r="C135" s="8"/>
      <c r="D135" s="5"/>
      <c r="E135" s="9"/>
      <c r="F135" s="9"/>
      <c r="G135" s="5"/>
      <c r="H135" s="5"/>
      <c r="I135" s="5"/>
      <c r="J135" s="5"/>
      <c r="K135" s="5"/>
      <c r="L135" s="5"/>
      <c r="N135" s="5"/>
      <c r="O135" s="5"/>
      <c r="P135" s="5"/>
      <c r="Q135" s="5"/>
      <c r="R135" s="5"/>
      <c r="S135" s="5"/>
    </row>
    <row r="136" spans="2:19" x14ac:dyDescent="0.25">
      <c r="B136" s="22"/>
      <c r="C136" s="8"/>
      <c r="D136" s="5"/>
      <c r="E136" s="9"/>
      <c r="F136" s="9"/>
      <c r="G136" s="5"/>
      <c r="H136" s="5"/>
      <c r="I136" s="5"/>
      <c r="J136" s="5"/>
      <c r="K136" s="5"/>
      <c r="L136" s="5"/>
      <c r="N136" s="5"/>
      <c r="O136" s="5"/>
      <c r="P136" s="5"/>
      <c r="Q136" s="5"/>
      <c r="R136" s="5"/>
      <c r="S136" s="5"/>
    </row>
    <row r="137" spans="2:19" x14ac:dyDescent="0.25">
      <c r="B137" s="22"/>
      <c r="C137" s="8"/>
      <c r="D137" s="5"/>
      <c r="E137" s="9"/>
      <c r="F137" s="9"/>
      <c r="G137" s="5"/>
      <c r="H137" s="5"/>
      <c r="I137" s="5"/>
      <c r="J137" s="5"/>
      <c r="K137" s="5"/>
      <c r="L137" s="5"/>
      <c r="N137" s="5"/>
      <c r="O137" s="5"/>
      <c r="P137" s="5"/>
      <c r="Q137" s="5"/>
      <c r="R137" s="5"/>
      <c r="S137" s="5"/>
    </row>
    <row r="138" spans="2:19" x14ac:dyDescent="0.25">
      <c r="B138" s="22"/>
      <c r="C138" s="8"/>
      <c r="D138" s="5"/>
      <c r="E138" s="9"/>
      <c r="F138" s="9"/>
      <c r="G138" s="5"/>
      <c r="H138" s="5"/>
      <c r="I138" s="5"/>
      <c r="J138" s="5"/>
      <c r="K138" s="5"/>
      <c r="L138" s="5"/>
      <c r="N138" s="5"/>
      <c r="O138" s="5"/>
      <c r="P138" s="5"/>
      <c r="Q138" s="5"/>
      <c r="R138" s="5"/>
      <c r="S138" s="5"/>
    </row>
    <row r="139" spans="2:19" x14ac:dyDescent="0.25">
      <c r="B139" s="22"/>
      <c r="C139" s="8"/>
      <c r="D139" s="5"/>
      <c r="E139" s="9"/>
      <c r="F139" s="9"/>
      <c r="G139" s="5"/>
      <c r="H139" s="5"/>
      <c r="I139" s="5"/>
      <c r="J139" s="5"/>
      <c r="K139" s="5"/>
      <c r="L139" s="5"/>
      <c r="N139" s="5"/>
      <c r="O139" s="5"/>
      <c r="P139" s="5"/>
      <c r="Q139" s="5"/>
      <c r="R139" s="5"/>
      <c r="S139" s="5"/>
    </row>
    <row r="140" spans="2:19" x14ac:dyDescent="0.25">
      <c r="B140" s="22"/>
      <c r="C140" s="8"/>
      <c r="D140" s="5"/>
      <c r="E140" s="9"/>
      <c r="F140" s="9"/>
      <c r="G140" s="5"/>
      <c r="H140" s="5"/>
      <c r="I140" s="5"/>
      <c r="J140" s="5"/>
      <c r="K140" s="5"/>
      <c r="L140" s="5"/>
      <c r="N140" s="5"/>
      <c r="O140" s="5"/>
      <c r="P140" s="5"/>
      <c r="Q140" s="5"/>
      <c r="R140" s="5"/>
      <c r="S140" s="5"/>
    </row>
    <row r="141" spans="2:19" x14ac:dyDescent="0.25">
      <c r="B141" s="22"/>
      <c r="C141" s="8"/>
      <c r="D141" s="5"/>
      <c r="E141" s="9"/>
      <c r="F141" s="9"/>
      <c r="G141" s="5"/>
      <c r="H141" s="5"/>
      <c r="I141" s="5"/>
      <c r="J141" s="5"/>
      <c r="K141" s="5"/>
      <c r="L141" s="5"/>
      <c r="N141" s="5"/>
      <c r="O141" s="5"/>
      <c r="P141" s="5"/>
      <c r="Q141" s="5"/>
      <c r="R141" s="5"/>
      <c r="S141" s="5"/>
    </row>
    <row r="142" spans="2:19" x14ac:dyDescent="0.25">
      <c r="B142" s="22"/>
      <c r="C142" s="8"/>
      <c r="D142" s="5"/>
      <c r="E142" s="9"/>
      <c r="F142" s="9"/>
      <c r="G142" s="5"/>
      <c r="H142" s="5"/>
      <c r="I142" s="5"/>
      <c r="J142" s="5"/>
      <c r="K142" s="5"/>
      <c r="L142" s="5"/>
      <c r="N142" s="5"/>
      <c r="O142" s="5"/>
      <c r="P142" s="5"/>
      <c r="Q142" s="5"/>
      <c r="R142" s="5"/>
      <c r="S142" s="5"/>
    </row>
    <row r="143" spans="2:19" x14ac:dyDescent="0.25">
      <c r="B143" s="22"/>
      <c r="C143" s="8"/>
      <c r="D143" s="5"/>
      <c r="E143" s="9"/>
      <c r="F143" s="9"/>
      <c r="G143" s="5"/>
      <c r="H143" s="5"/>
      <c r="I143" s="5"/>
      <c r="J143" s="5"/>
      <c r="K143" s="5"/>
      <c r="L143" s="5"/>
      <c r="N143" s="5"/>
      <c r="O143" s="5"/>
      <c r="P143" s="5"/>
      <c r="Q143" s="5"/>
      <c r="R143" s="5"/>
      <c r="S143" s="5"/>
    </row>
    <row r="144" spans="2:19" x14ac:dyDescent="0.25">
      <c r="B144" s="22"/>
      <c r="C144" s="8"/>
      <c r="D144" s="5"/>
      <c r="E144" s="9"/>
      <c r="F144" s="9"/>
      <c r="G144" s="5"/>
      <c r="H144" s="5"/>
      <c r="I144" s="5"/>
      <c r="J144" s="5"/>
      <c r="K144" s="5"/>
      <c r="L144" s="5"/>
      <c r="N144" s="5"/>
      <c r="O144" s="5"/>
      <c r="P144" s="5"/>
      <c r="Q144" s="5"/>
      <c r="R144" s="5"/>
      <c r="S144" s="5"/>
    </row>
    <row r="145" spans="2:19" x14ac:dyDescent="0.25">
      <c r="B145" s="22"/>
      <c r="C145" s="8"/>
      <c r="D145" s="5"/>
      <c r="E145" s="9"/>
      <c r="F145" s="9"/>
      <c r="G145" s="5"/>
      <c r="H145" s="5"/>
      <c r="I145" s="5"/>
      <c r="J145" s="5"/>
      <c r="K145" s="5"/>
      <c r="L145" s="5"/>
      <c r="N145" s="5"/>
      <c r="O145" s="5"/>
      <c r="P145" s="5"/>
      <c r="Q145" s="5"/>
      <c r="R145" s="5"/>
      <c r="S145" s="5"/>
    </row>
    <row r="146" spans="2:19" x14ac:dyDescent="0.25">
      <c r="B146" s="22"/>
      <c r="C146" s="8"/>
      <c r="D146" s="5"/>
      <c r="E146" s="9"/>
      <c r="F146" s="9"/>
      <c r="G146" s="5"/>
      <c r="H146" s="5"/>
      <c r="I146" s="5"/>
      <c r="J146" s="5"/>
      <c r="K146" s="5"/>
      <c r="L146" s="5"/>
      <c r="N146" s="5"/>
      <c r="O146" s="5"/>
      <c r="P146" s="5"/>
      <c r="Q146" s="5"/>
      <c r="R146" s="5"/>
      <c r="S146" s="5"/>
    </row>
    <row r="147" spans="2:19" x14ac:dyDescent="0.25">
      <c r="B147" s="22"/>
      <c r="C147" s="8"/>
      <c r="D147" s="5"/>
      <c r="E147" s="9"/>
      <c r="F147" s="9"/>
      <c r="G147" s="5"/>
      <c r="H147" s="5"/>
      <c r="I147" s="5"/>
      <c r="J147" s="5"/>
      <c r="K147" s="5"/>
      <c r="L147" s="5"/>
      <c r="N147" s="5"/>
      <c r="O147" s="5"/>
      <c r="P147" s="5"/>
      <c r="Q147" s="5"/>
      <c r="R147" s="5"/>
      <c r="S147" s="5"/>
    </row>
    <row r="148" spans="2:19" x14ac:dyDescent="0.25">
      <c r="B148" s="22"/>
      <c r="C148" s="8"/>
      <c r="D148" s="5"/>
      <c r="E148" s="9"/>
      <c r="F148" s="9"/>
      <c r="G148" s="5"/>
      <c r="H148" s="5"/>
      <c r="I148" s="5"/>
      <c r="J148" s="5"/>
      <c r="K148" s="5"/>
      <c r="L148" s="5"/>
      <c r="N148" s="5"/>
      <c r="O148" s="5"/>
      <c r="P148" s="5"/>
      <c r="Q148" s="5"/>
      <c r="R148" s="5"/>
      <c r="S148" s="5"/>
    </row>
    <row r="149" spans="2:19" x14ac:dyDescent="0.25">
      <c r="B149" s="22"/>
      <c r="C149" s="8"/>
      <c r="D149" s="5"/>
      <c r="E149" s="9"/>
      <c r="F149" s="9"/>
      <c r="G149" s="5"/>
      <c r="H149" s="5"/>
      <c r="I149" s="5"/>
      <c r="J149" s="5"/>
      <c r="K149" s="5"/>
      <c r="L149" s="5"/>
      <c r="N149" s="5"/>
      <c r="O149" s="5"/>
      <c r="P149" s="5"/>
      <c r="Q149" s="5"/>
      <c r="R149" s="5"/>
      <c r="S149" s="5"/>
    </row>
    <row r="150" spans="2:19" x14ac:dyDescent="0.25">
      <c r="B150" s="22"/>
      <c r="C150" s="8"/>
      <c r="D150" s="5"/>
      <c r="E150" s="9"/>
      <c r="F150" s="9"/>
      <c r="G150" s="5"/>
      <c r="H150" s="5"/>
      <c r="I150" s="5"/>
      <c r="J150" s="5"/>
      <c r="K150" s="5"/>
      <c r="L150" s="5"/>
      <c r="N150" s="5"/>
      <c r="O150" s="5"/>
      <c r="P150" s="5"/>
      <c r="Q150" s="5"/>
      <c r="R150" s="5"/>
      <c r="S150" s="5"/>
    </row>
    <row r="151" spans="2:19" x14ac:dyDescent="0.25">
      <c r="B151" s="22"/>
      <c r="C151" s="8"/>
      <c r="D151" s="5"/>
      <c r="E151" s="9"/>
      <c r="F151" s="9"/>
      <c r="G151" s="5"/>
      <c r="H151" s="5"/>
      <c r="I151" s="5"/>
      <c r="J151" s="5"/>
      <c r="K151" s="5"/>
      <c r="L151" s="5"/>
      <c r="N151" s="5"/>
      <c r="O151" s="5"/>
      <c r="P151" s="5"/>
      <c r="Q151" s="5"/>
      <c r="R151" s="5"/>
      <c r="S151" s="5"/>
    </row>
    <row r="152" spans="2:19" x14ac:dyDescent="0.25">
      <c r="B152" s="22"/>
      <c r="C152" s="8"/>
      <c r="D152" s="5"/>
      <c r="E152" s="9"/>
      <c r="F152" s="9"/>
      <c r="G152" s="5"/>
      <c r="H152" s="5"/>
      <c r="I152" s="5"/>
      <c r="J152" s="5"/>
      <c r="K152" s="5"/>
      <c r="L152" s="5"/>
      <c r="N152" s="5"/>
      <c r="O152" s="5"/>
      <c r="P152" s="5"/>
      <c r="Q152" s="5"/>
      <c r="R152" s="5"/>
      <c r="S152" s="5"/>
    </row>
    <row r="153" spans="2:19" x14ac:dyDescent="0.25">
      <c r="B153" s="22"/>
      <c r="C153" s="8"/>
      <c r="D153" s="5"/>
      <c r="E153" s="9"/>
      <c r="F153" s="9"/>
      <c r="G153" s="5"/>
      <c r="H153" s="5"/>
      <c r="I153" s="5"/>
      <c r="J153" s="5"/>
      <c r="K153" s="5"/>
      <c r="L153" s="5"/>
      <c r="N153" s="5"/>
      <c r="O153" s="5"/>
      <c r="P153" s="5"/>
      <c r="Q153" s="5"/>
      <c r="R153" s="5"/>
      <c r="S153" s="5"/>
    </row>
    <row r="154" spans="2:19" x14ac:dyDescent="0.25">
      <c r="B154" s="22"/>
      <c r="C154" s="8"/>
      <c r="D154" s="5"/>
      <c r="E154" s="9"/>
      <c r="F154" s="9"/>
      <c r="G154" s="5"/>
      <c r="H154" s="5"/>
      <c r="I154" s="5"/>
      <c r="J154" s="5"/>
      <c r="K154" s="5"/>
      <c r="L154" s="5"/>
      <c r="N154" s="5"/>
      <c r="O154" s="5"/>
      <c r="P154" s="5"/>
      <c r="Q154" s="5"/>
      <c r="R154" s="5"/>
      <c r="S154" s="5"/>
    </row>
    <row r="155" spans="2:19" x14ac:dyDescent="0.25">
      <c r="B155" s="22"/>
      <c r="C155" s="8"/>
      <c r="D155" s="5"/>
      <c r="E155" s="9"/>
      <c r="F155" s="9"/>
      <c r="G155" s="5"/>
      <c r="H155" s="5"/>
      <c r="I155" s="5"/>
      <c r="J155" s="5"/>
      <c r="K155" s="5"/>
      <c r="L155" s="5"/>
      <c r="N155" s="5"/>
      <c r="O155" s="5"/>
      <c r="P155" s="5"/>
      <c r="Q155" s="5"/>
      <c r="R155" s="5"/>
      <c r="S155" s="5"/>
    </row>
    <row r="156" spans="2:19" x14ac:dyDescent="0.25">
      <c r="B156" s="22"/>
      <c r="C156" s="8"/>
      <c r="D156" s="5"/>
      <c r="E156" s="9"/>
      <c r="F156" s="9"/>
      <c r="G156" s="5"/>
      <c r="H156" s="5"/>
      <c r="I156" s="5"/>
      <c r="J156" s="5"/>
      <c r="K156" s="5"/>
      <c r="L156" s="5"/>
      <c r="N156" s="5"/>
      <c r="O156" s="5"/>
      <c r="P156" s="5"/>
      <c r="Q156" s="5"/>
      <c r="R156" s="5"/>
      <c r="S156" s="5"/>
    </row>
    <row r="157" spans="2:19" x14ac:dyDescent="0.25">
      <c r="B157" s="22"/>
      <c r="C157" s="8"/>
      <c r="D157" s="5"/>
      <c r="E157" s="9"/>
      <c r="F157" s="9"/>
      <c r="G157" s="5"/>
      <c r="H157" s="5"/>
      <c r="I157" s="5"/>
      <c r="J157" s="5"/>
      <c r="K157" s="5"/>
      <c r="L157" s="5"/>
      <c r="N157" s="5"/>
      <c r="O157" s="5"/>
      <c r="P157" s="5"/>
      <c r="Q157" s="5"/>
      <c r="R157" s="5"/>
      <c r="S157" s="5"/>
    </row>
    <row r="158" spans="2:19" x14ac:dyDescent="0.25">
      <c r="B158" s="22"/>
      <c r="C158" s="8"/>
      <c r="D158" s="5"/>
      <c r="E158" s="9"/>
      <c r="F158" s="9"/>
      <c r="G158" s="5"/>
      <c r="H158" s="5"/>
      <c r="I158" s="5"/>
      <c r="J158" s="5"/>
      <c r="K158" s="5"/>
      <c r="L158" s="5"/>
      <c r="N158" s="5"/>
      <c r="O158" s="5"/>
      <c r="P158" s="5"/>
      <c r="Q158" s="5"/>
      <c r="R158" s="5"/>
      <c r="S158" s="5"/>
    </row>
    <row r="159" spans="2:19" x14ac:dyDescent="0.25">
      <c r="B159" s="22"/>
      <c r="C159" s="8"/>
      <c r="D159" s="5"/>
      <c r="E159" s="9"/>
      <c r="F159" s="9"/>
      <c r="G159" s="5"/>
      <c r="H159" s="5"/>
      <c r="I159" s="5"/>
      <c r="J159" s="5"/>
      <c r="K159" s="5"/>
      <c r="L159" s="5"/>
      <c r="N159" s="5"/>
      <c r="O159" s="5"/>
      <c r="P159" s="5"/>
      <c r="Q159" s="5"/>
      <c r="R159" s="5"/>
      <c r="S159" s="5"/>
    </row>
    <row r="160" spans="2:19" x14ac:dyDescent="0.25">
      <c r="B160" s="22"/>
      <c r="C160" s="8"/>
      <c r="D160" s="5"/>
      <c r="E160" s="9"/>
      <c r="F160" s="9"/>
      <c r="G160" s="5"/>
      <c r="H160" s="5"/>
      <c r="I160" s="5"/>
      <c r="J160" s="5"/>
      <c r="K160" s="5"/>
      <c r="L160" s="5"/>
      <c r="N160" s="5"/>
      <c r="O160" s="5"/>
      <c r="P160" s="5"/>
      <c r="Q160" s="5"/>
      <c r="R160" s="5"/>
      <c r="S160" s="5"/>
    </row>
    <row r="161" spans="2:19" x14ac:dyDescent="0.25">
      <c r="B161" s="22"/>
      <c r="C161" s="8"/>
      <c r="D161" s="5"/>
      <c r="E161" s="9"/>
      <c r="F161" s="9"/>
      <c r="G161" s="5"/>
      <c r="H161" s="5"/>
      <c r="I161" s="5"/>
      <c r="J161" s="5"/>
      <c r="K161" s="5"/>
      <c r="L161" s="5"/>
      <c r="N161" s="5"/>
      <c r="O161" s="5"/>
      <c r="P161" s="5"/>
      <c r="Q161" s="5"/>
      <c r="R161" s="5"/>
      <c r="S161" s="5"/>
    </row>
    <row r="162" spans="2:19" x14ac:dyDescent="0.25">
      <c r="B162" s="22"/>
      <c r="C162" s="8"/>
      <c r="D162" s="5"/>
      <c r="E162" s="9"/>
      <c r="F162" s="9"/>
      <c r="G162" s="5"/>
      <c r="H162" s="5"/>
      <c r="I162" s="5"/>
      <c r="J162" s="5"/>
      <c r="K162" s="5"/>
      <c r="L162" s="5"/>
      <c r="N162" s="5"/>
      <c r="O162" s="5"/>
      <c r="P162" s="5"/>
      <c r="Q162" s="5"/>
      <c r="R162" s="5"/>
      <c r="S162" s="5"/>
    </row>
    <row r="163" spans="2:19" x14ac:dyDescent="0.25">
      <c r="B163" s="22"/>
      <c r="C163" s="8"/>
      <c r="D163" s="5"/>
      <c r="E163" s="9"/>
      <c r="F163" s="9"/>
      <c r="G163" s="5"/>
      <c r="H163" s="5"/>
      <c r="I163" s="5"/>
      <c r="J163" s="5"/>
      <c r="K163" s="5"/>
      <c r="L163" s="5"/>
      <c r="N163" s="5"/>
      <c r="O163" s="5"/>
      <c r="P163" s="5"/>
      <c r="Q163" s="5"/>
      <c r="R163" s="5"/>
      <c r="S163" s="5"/>
    </row>
    <row r="164" spans="2:19" x14ac:dyDescent="0.25">
      <c r="B164" s="22"/>
      <c r="C164" s="8"/>
      <c r="D164" s="5"/>
      <c r="E164" s="9"/>
      <c r="F164" s="9"/>
      <c r="G164" s="5"/>
      <c r="H164" s="5"/>
      <c r="I164" s="5"/>
      <c r="J164" s="5"/>
      <c r="K164" s="5"/>
      <c r="L164" s="5"/>
      <c r="N164" s="5"/>
      <c r="O164" s="5"/>
      <c r="P164" s="5"/>
      <c r="Q164" s="5"/>
      <c r="R164" s="5"/>
      <c r="S164" s="5"/>
    </row>
    <row r="165" spans="2:19" x14ac:dyDescent="0.25">
      <c r="B165" s="22"/>
      <c r="C165" s="8"/>
      <c r="D165" s="5"/>
      <c r="E165" s="9"/>
      <c r="F165" s="9"/>
      <c r="G165" s="5"/>
      <c r="H165" s="5"/>
      <c r="I165" s="5"/>
      <c r="J165" s="5"/>
      <c r="K165" s="5"/>
      <c r="L165" s="5"/>
      <c r="N165" s="5"/>
      <c r="O165" s="5"/>
      <c r="P165" s="5"/>
      <c r="Q165" s="5"/>
      <c r="R165" s="5"/>
      <c r="S165" s="5"/>
    </row>
    <row r="166" spans="2:19" x14ac:dyDescent="0.25">
      <c r="B166" s="22"/>
      <c r="C166" s="8"/>
      <c r="D166" s="5"/>
      <c r="E166" s="9"/>
      <c r="F166" s="9"/>
      <c r="G166" s="5"/>
      <c r="H166" s="5"/>
      <c r="I166" s="5"/>
      <c r="J166" s="5"/>
      <c r="K166" s="5"/>
      <c r="L166" s="5"/>
      <c r="N166" s="5"/>
      <c r="O166" s="5"/>
      <c r="P166" s="5"/>
      <c r="Q166" s="5"/>
      <c r="R166" s="5"/>
      <c r="S166" s="5"/>
    </row>
    <row r="167" spans="2:19" x14ac:dyDescent="0.25">
      <c r="B167" s="22"/>
      <c r="C167" s="8"/>
      <c r="D167" s="5"/>
      <c r="E167" s="9"/>
      <c r="F167" s="9"/>
      <c r="G167" s="5"/>
      <c r="H167" s="5"/>
      <c r="I167" s="5"/>
      <c r="J167" s="5"/>
      <c r="K167" s="5"/>
      <c r="L167" s="5"/>
      <c r="N167" s="5"/>
      <c r="O167" s="5"/>
      <c r="P167" s="5"/>
      <c r="Q167" s="5"/>
      <c r="R167" s="5"/>
      <c r="S167" s="5"/>
    </row>
    <row r="168" spans="2:19" x14ac:dyDescent="0.25">
      <c r="B168" s="22"/>
      <c r="C168" s="8"/>
      <c r="D168" s="5"/>
      <c r="E168" s="9"/>
      <c r="F168" s="9"/>
      <c r="G168" s="5"/>
      <c r="H168" s="5"/>
      <c r="I168" s="5"/>
      <c r="J168" s="5"/>
      <c r="K168" s="5"/>
      <c r="L168" s="5"/>
      <c r="N168" s="5"/>
      <c r="O168" s="5"/>
      <c r="P168" s="5"/>
      <c r="Q168" s="5"/>
      <c r="R168" s="5"/>
      <c r="S168" s="5"/>
    </row>
    <row r="169" spans="2:19" x14ac:dyDescent="0.25">
      <c r="B169" s="22"/>
      <c r="C169" s="8"/>
      <c r="D169" s="5"/>
      <c r="E169" s="9"/>
      <c r="F169" s="9"/>
      <c r="G169" s="5"/>
      <c r="H169" s="5"/>
      <c r="I169" s="5"/>
      <c r="J169" s="5"/>
      <c r="K169" s="5"/>
      <c r="L169" s="5"/>
      <c r="N169" s="5"/>
      <c r="O169" s="5"/>
      <c r="P169" s="5"/>
      <c r="Q169" s="5"/>
      <c r="R169" s="5"/>
      <c r="S169" s="5"/>
    </row>
    <row r="170" spans="2:19" x14ac:dyDescent="0.25">
      <c r="B170" s="22"/>
      <c r="C170" s="8"/>
      <c r="D170" s="5"/>
      <c r="E170" s="9"/>
      <c r="F170" s="9"/>
      <c r="G170" s="5"/>
      <c r="H170" s="5"/>
      <c r="I170" s="5"/>
      <c r="J170" s="5"/>
      <c r="K170" s="5"/>
      <c r="L170" s="5"/>
      <c r="N170" s="5"/>
      <c r="O170" s="5"/>
      <c r="P170" s="5"/>
      <c r="Q170" s="5"/>
      <c r="R170" s="5"/>
      <c r="S170" s="5"/>
    </row>
    <row r="171" spans="2:19" x14ac:dyDescent="0.25">
      <c r="B171" s="22"/>
      <c r="C171" s="8"/>
      <c r="D171" s="5"/>
      <c r="E171" s="9"/>
      <c r="F171" s="9"/>
      <c r="G171" s="5"/>
      <c r="H171" s="5"/>
      <c r="I171" s="5"/>
      <c r="J171" s="5"/>
      <c r="K171" s="5"/>
      <c r="L171" s="5"/>
      <c r="N171" s="5"/>
      <c r="O171" s="5"/>
      <c r="P171" s="5"/>
      <c r="Q171" s="5"/>
      <c r="R171" s="5"/>
      <c r="S171" s="5"/>
    </row>
    <row r="172" spans="2:19" x14ac:dyDescent="0.25">
      <c r="B172" s="22"/>
      <c r="C172" s="8"/>
      <c r="D172" s="5"/>
      <c r="E172" s="9"/>
      <c r="F172" s="9"/>
      <c r="G172" s="5"/>
      <c r="H172" s="5"/>
      <c r="I172" s="5"/>
      <c r="J172" s="5"/>
      <c r="K172" s="5"/>
      <c r="L172" s="5"/>
      <c r="N172" s="5"/>
      <c r="O172" s="5"/>
      <c r="P172" s="5"/>
      <c r="Q172" s="5"/>
      <c r="R172" s="5"/>
      <c r="S172" s="5"/>
    </row>
    <row r="173" spans="2:19" x14ac:dyDescent="0.25">
      <c r="B173" s="22"/>
      <c r="C173" s="8"/>
      <c r="D173" s="5"/>
      <c r="E173" s="9"/>
      <c r="F173" s="9"/>
      <c r="G173" s="5"/>
      <c r="H173" s="5"/>
      <c r="I173" s="5"/>
      <c r="J173" s="5"/>
      <c r="K173" s="5"/>
      <c r="L173" s="5"/>
      <c r="N173" s="5"/>
      <c r="O173" s="5"/>
      <c r="P173" s="5"/>
      <c r="Q173" s="5"/>
      <c r="R173" s="5"/>
      <c r="S173" s="5"/>
    </row>
    <row r="174" spans="2:19" x14ac:dyDescent="0.25">
      <c r="B174" s="22"/>
      <c r="C174" s="8"/>
      <c r="D174" s="5"/>
      <c r="E174" s="9"/>
      <c r="F174" s="9"/>
      <c r="G174" s="5"/>
      <c r="H174" s="5"/>
      <c r="I174" s="5"/>
      <c r="J174" s="5"/>
      <c r="K174" s="5"/>
      <c r="L174" s="5"/>
      <c r="N174" s="5"/>
      <c r="O174" s="5"/>
      <c r="P174" s="5"/>
      <c r="Q174" s="5"/>
      <c r="R174" s="5"/>
      <c r="S174" s="5"/>
    </row>
    <row r="175" spans="2:19" x14ac:dyDescent="0.25">
      <c r="B175" s="22"/>
      <c r="C175" s="8"/>
      <c r="D175" s="5"/>
      <c r="E175" s="9"/>
      <c r="F175" s="9"/>
      <c r="G175" s="5"/>
      <c r="H175" s="5"/>
      <c r="I175" s="5"/>
      <c r="J175" s="5"/>
      <c r="K175" s="5"/>
      <c r="L175" s="5"/>
      <c r="N175" s="5"/>
      <c r="O175" s="5"/>
      <c r="P175" s="5"/>
      <c r="Q175" s="5"/>
      <c r="R175" s="5"/>
      <c r="S175" s="5"/>
    </row>
    <row r="176" spans="2:19" x14ac:dyDescent="0.25">
      <c r="B176" s="22"/>
      <c r="C176" s="8"/>
      <c r="D176" s="5"/>
      <c r="E176" s="9"/>
      <c r="F176" s="9"/>
      <c r="G176" s="5"/>
      <c r="H176" s="5"/>
      <c r="I176" s="5"/>
      <c r="J176" s="5"/>
      <c r="K176" s="5"/>
      <c r="L176" s="5"/>
      <c r="N176" s="5"/>
      <c r="O176" s="5"/>
      <c r="P176" s="5"/>
      <c r="Q176" s="5"/>
      <c r="R176" s="5"/>
      <c r="S176" s="5"/>
    </row>
    <row r="177" spans="2:19" x14ac:dyDescent="0.25">
      <c r="B177" s="22"/>
      <c r="C177" s="8"/>
      <c r="D177" s="5"/>
      <c r="E177" s="9"/>
      <c r="F177" s="9"/>
      <c r="G177" s="5"/>
      <c r="H177" s="5"/>
      <c r="I177" s="5"/>
      <c r="J177" s="5"/>
      <c r="K177" s="5"/>
      <c r="L177" s="5"/>
      <c r="N177" s="5"/>
      <c r="O177" s="5"/>
      <c r="P177" s="5"/>
      <c r="Q177" s="5"/>
      <c r="R177" s="5"/>
      <c r="S177" s="5"/>
    </row>
    <row r="178" spans="2:19" x14ac:dyDescent="0.25">
      <c r="B178" s="22"/>
      <c r="C178" s="8"/>
      <c r="D178" s="5"/>
      <c r="E178" s="9"/>
      <c r="F178" s="9"/>
      <c r="G178" s="5"/>
      <c r="H178" s="5"/>
      <c r="I178" s="5"/>
      <c r="J178" s="5"/>
      <c r="K178" s="5"/>
      <c r="L178" s="5"/>
      <c r="N178" s="5"/>
      <c r="O178" s="5"/>
      <c r="P178" s="5"/>
      <c r="Q178" s="5"/>
      <c r="R178" s="5"/>
      <c r="S178" s="5"/>
    </row>
    <row r="179" spans="2:19" x14ac:dyDescent="0.25">
      <c r="B179" s="22"/>
      <c r="C179" s="8"/>
      <c r="D179" s="5"/>
      <c r="E179" s="9"/>
      <c r="F179" s="9"/>
      <c r="G179" s="5"/>
      <c r="H179" s="5"/>
      <c r="I179" s="5"/>
      <c r="J179" s="5"/>
      <c r="K179" s="5"/>
      <c r="L179" s="5"/>
      <c r="N179" s="5"/>
      <c r="O179" s="5"/>
      <c r="P179" s="5"/>
      <c r="Q179" s="5"/>
      <c r="R179" s="5"/>
      <c r="S179" s="5"/>
    </row>
    <row r="180" spans="2:19" x14ac:dyDescent="0.25">
      <c r="B180" s="22"/>
      <c r="C180" s="8"/>
      <c r="D180" s="5"/>
      <c r="E180" s="9"/>
      <c r="F180" s="9"/>
      <c r="G180" s="5"/>
      <c r="H180" s="5"/>
      <c r="I180" s="5"/>
      <c r="J180" s="5"/>
      <c r="K180" s="5"/>
      <c r="L180" s="5"/>
      <c r="N180" s="5"/>
      <c r="O180" s="5"/>
      <c r="P180" s="5"/>
      <c r="Q180" s="5"/>
      <c r="R180" s="5"/>
      <c r="S180" s="5"/>
    </row>
    <row r="181" spans="2:19" x14ac:dyDescent="0.25">
      <c r="B181" s="22"/>
      <c r="C181" s="8"/>
      <c r="D181" s="5"/>
      <c r="E181" s="9"/>
      <c r="F181" s="9"/>
      <c r="G181" s="5"/>
      <c r="H181" s="5"/>
      <c r="I181" s="5"/>
      <c r="J181" s="5"/>
      <c r="K181" s="5"/>
      <c r="L181" s="5"/>
      <c r="N181" s="5"/>
      <c r="O181" s="5"/>
      <c r="P181" s="5"/>
      <c r="Q181" s="5"/>
      <c r="R181" s="5"/>
      <c r="S181" s="5"/>
    </row>
    <row r="182" spans="2:19" x14ac:dyDescent="0.25">
      <c r="B182" s="22"/>
      <c r="C182" s="8"/>
      <c r="D182" s="5"/>
      <c r="E182" s="9"/>
      <c r="F182" s="9"/>
      <c r="G182" s="5"/>
      <c r="H182" s="5"/>
      <c r="I182" s="5"/>
      <c r="J182" s="5"/>
      <c r="K182" s="5"/>
      <c r="L182" s="5"/>
      <c r="N182" s="5"/>
      <c r="O182" s="5"/>
      <c r="P182" s="5"/>
      <c r="Q182" s="5"/>
      <c r="R182" s="5"/>
      <c r="S182" s="5"/>
    </row>
    <row r="183" spans="2:19" x14ac:dyDescent="0.25">
      <c r="B183" s="22"/>
      <c r="C183" s="8"/>
      <c r="D183" s="5"/>
      <c r="E183" s="9"/>
      <c r="F183" s="9"/>
      <c r="G183" s="5"/>
      <c r="H183" s="5"/>
      <c r="I183" s="5"/>
      <c r="J183" s="5"/>
      <c r="K183" s="5"/>
      <c r="L183" s="5"/>
      <c r="N183" s="5"/>
      <c r="O183" s="5"/>
      <c r="P183" s="5"/>
      <c r="Q183" s="5"/>
      <c r="R183" s="5"/>
      <c r="S183" s="5"/>
    </row>
    <row r="184" spans="2:19" x14ac:dyDescent="0.25">
      <c r="B184" s="22"/>
      <c r="C184" s="8"/>
      <c r="D184" s="5"/>
      <c r="E184" s="9"/>
      <c r="F184" s="9"/>
      <c r="G184" s="5"/>
      <c r="H184" s="5"/>
      <c r="I184" s="5"/>
      <c r="J184" s="5"/>
      <c r="K184" s="5"/>
      <c r="L184" s="5"/>
      <c r="N184" s="5"/>
      <c r="O184" s="5"/>
      <c r="P184" s="5"/>
      <c r="Q184" s="5"/>
      <c r="R184" s="5"/>
      <c r="S184" s="5"/>
    </row>
    <row r="185" spans="2:19" x14ac:dyDescent="0.25">
      <c r="B185" s="22"/>
      <c r="C185" s="8"/>
      <c r="D185" s="5"/>
      <c r="E185" s="9"/>
      <c r="F185" s="9"/>
      <c r="G185" s="5"/>
      <c r="H185" s="5"/>
      <c r="I185" s="5"/>
      <c r="J185" s="5"/>
      <c r="K185" s="5"/>
      <c r="L185" s="5"/>
      <c r="N185" s="5"/>
      <c r="O185" s="5"/>
      <c r="P185" s="5"/>
      <c r="Q185" s="5"/>
      <c r="R185" s="5"/>
      <c r="S185" s="5"/>
    </row>
    <row r="186" spans="2:19" x14ac:dyDescent="0.25">
      <c r="B186" s="22"/>
      <c r="C186" s="8"/>
      <c r="D186" s="5"/>
      <c r="E186" s="9"/>
      <c r="F186" s="9"/>
      <c r="G186" s="5"/>
      <c r="H186" s="5"/>
      <c r="I186" s="5"/>
      <c r="J186" s="5"/>
      <c r="K186" s="5"/>
      <c r="L186" s="5"/>
      <c r="N186" s="5"/>
      <c r="O186" s="5"/>
      <c r="P186" s="5"/>
      <c r="Q186" s="5"/>
      <c r="R186" s="5"/>
      <c r="S186" s="5"/>
    </row>
    <row r="187" spans="2:19" x14ac:dyDescent="0.25">
      <c r="B187" s="22"/>
      <c r="C187" s="8"/>
      <c r="D187" s="5"/>
      <c r="E187" s="9"/>
      <c r="F187" s="9"/>
      <c r="G187" s="5"/>
      <c r="H187" s="5"/>
      <c r="I187" s="5"/>
      <c r="J187" s="5"/>
      <c r="K187" s="5"/>
      <c r="L187" s="5"/>
      <c r="N187" s="5"/>
      <c r="O187" s="5"/>
      <c r="P187" s="5"/>
      <c r="Q187" s="5"/>
      <c r="R187" s="5"/>
      <c r="S187" s="5"/>
    </row>
    <row r="188" spans="2:19" x14ac:dyDescent="0.25">
      <c r="B188" s="22"/>
      <c r="C188" s="8"/>
      <c r="D188" s="5"/>
      <c r="E188" s="9"/>
      <c r="F188" s="9"/>
      <c r="G188" s="5"/>
      <c r="H188" s="5"/>
      <c r="I188" s="5"/>
      <c r="J188" s="5"/>
      <c r="K188" s="5"/>
      <c r="L188" s="5"/>
      <c r="N188" s="5"/>
      <c r="O188" s="5"/>
      <c r="P188" s="5"/>
      <c r="Q188" s="5"/>
      <c r="R188" s="5"/>
      <c r="S188" s="5"/>
    </row>
    <row r="189" spans="2:19" x14ac:dyDescent="0.25">
      <c r="B189" s="22"/>
      <c r="C189" s="8"/>
      <c r="D189" s="5"/>
      <c r="E189" s="9"/>
      <c r="F189" s="9"/>
      <c r="G189" s="5"/>
      <c r="H189" s="5"/>
      <c r="I189" s="5"/>
      <c r="J189" s="5"/>
      <c r="K189" s="5"/>
      <c r="L189" s="5"/>
      <c r="N189" s="5"/>
      <c r="O189" s="5"/>
      <c r="P189" s="5"/>
      <c r="Q189" s="5"/>
      <c r="R189" s="5"/>
      <c r="S189" s="5"/>
    </row>
    <row r="190" spans="2:19" x14ac:dyDescent="0.25">
      <c r="B190" s="22"/>
      <c r="C190" s="8"/>
      <c r="D190" s="5"/>
      <c r="E190" s="9"/>
      <c r="F190" s="9"/>
      <c r="G190" s="5"/>
      <c r="H190" s="5"/>
      <c r="I190" s="5"/>
      <c r="J190" s="5"/>
      <c r="K190" s="5"/>
      <c r="L190" s="5"/>
      <c r="N190" s="5"/>
      <c r="O190" s="5"/>
      <c r="P190" s="5"/>
      <c r="Q190" s="5"/>
      <c r="R190" s="5"/>
      <c r="S190" s="5"/>
    </row>
    <row r="191" spans="2:19" x14ac:dyDescent="0.25">
      <c r="B191" s="22"/>
      <c r="C191" s="8"/>
      <c r="D191" s="5"/>
      <c r="E191" s="9"/>
      <c r="F191" s="9"/>
      <c r="G191" s="5"/>
      <c r="H191" s="5"/>
      <c r="I191" s="5"/>
      <c r="J191" s="5"/>
      <c r="K191" s="5"/>
      <c r="L191" s="5"/>
      <c r="N191" s="5"/>
      <c r="O191" s="5"/>
      <c r="P191" s="5"/>
      <c r="Q191" s="5"/>
      <c r="R191" s="5"/>
      <c r="S191" s="5"/>
    </row>
    <row r="192" spans="2:19" x14ac:dyDescent="0.25">
      <c r="B192" s="22"/>
      <c r="C192" s="8"/>
      <c r="D192" s="5"/>
      <c r="E192" s="9"/>
      <c r="F192" s="9"/>
      <c r="G192" s="5"/>
      <c r="H192" s="5"/>
      <c r="I192" s="5"/>
      <c r="J192" s="5"/>
      <c r="K192" s="5"/>
      <c r="L192" s="5"/>
      <c r="N192" s="5"/>
      <c r="O192" s="5"/>
      <c r="P192" s="5"/>
      <c r="Q192" s="5"/>
      <c r="R192" s="5"/>
      <c r="S192" s="5"/>
    </row>
    <row r="193" spans="2:19" x14ac:dyDescent="0.25">
      <c r="B193" s="22"/>
      <c r="C193" s="8"/>
      <c r="D193" s="5"/>
      <c r="E193" s="9"/>
      <c r="F193" s="9"/>
      <c r="G193" s="5"/>
      <c r="H193" s="5"/>
      <c r="I193" s="5"/>
      <c r="J193" s="5"/>
      <c r="K193" s="5"/>
      <c r="L193" s="5"/>
      <c r="N193" s="5"/>
      <c r="O193" s="5"/>
      <c r="P193" s="5"/>
      <c r="Q193" s="5"/>
      <c r="R193" s="5"/>
      <c r="S193" s="5"/>
    </row>
    <row r="194" spans="2:19" x14ac:dyDescent="0.25">
      <c r="B194" s="22"/>
      <c r="C194" s="8"/>
      <c r="D194" s="5"/>
      <c r="E194" s="9"/>
      <c r="F194" s="9"/>
      <c r="G194" s="5"/>
      <c r="H194" s="5"/>
      <c r="I194" s="5"/>
      <c r="J194" s="5"/>
      <c r="K194" s="5"/>
      <c r="L194" s="5"/>
      <c r="N194" s="5"/>
      <c r="O194" s="5"/>
      <c r="P194" s="5"/>
      <c r="Q194" s="5"/>
      <c r="R194" s="5"/>
      <c r="S194" s="5"/>
    </row>
    <row r="195" spans="2:19" x14ac:dyDescent="0.25">
      <c r="B195" s="22"/>
      <c r="C195" s="8"/>
      <c r="D195" s="5"/>
      <c r="E195" s="9"/>
      <c r="F195" s="9"/>
      <c r="G195" s="5"/>
      <c r="H195" s="5"/>
      <c r="I195" s="5"/>
      <c r="J195" s="5"/>
      <c r="K195" s="5"/>
      <c r="L195" s="5"/>
      <c r="N195" s="5"/>
      <c r="O195" s="5"/>
      <c r="P195" s="5"/>
      <c r="Q195" s="5"/>
      <c r="R195" s="5"/>
      <c r="S195" s="5"/>
    </row>
    <row r="196" spans="2:19" x14ac:dyDescent="0.25">
      <c r="B196" s="22"/>
      <c r="C196" s="8"/>
      <c r="D196" s="5"/>
      <c r="E196" s="9"/>
      <c r="F196" s="9"/>
      <c r="G196" s="5"/>
      <c r="H196" s="5"/>
      <c r="I196" s="5"/>
      <c r="J196" s="5"/>
      <c r="K196" s="5"/>
      <c r="L196" s="5"/>
      <c r="N196" s="5"/>
      <c r="O196" s="5"/>
      <c r="P196" s="5"/>
      <c r="Q196" s="5"/>
      <c r="R196" s="5"/>
      <c r="S196" s="5"/>
    </row>
    <row r="197" spans="2:19" x14ac:dyDescent="0.25">
      <c r="B197" s="22"/>
      <c r="C197" s="8"/>
      <c r="D197" s="5"/>
      <c r="E197" s="9"/>
      <c r="F197" s="9"/>
      <c r="G197" s="5"/>
      <c r="H197" s="5"/>
      <c r="I197" s="5"/>
      <c r="J197" s="5"/>
      <c r="K197" s="5"/>
      <c r="L197" s="5"/>
      <c r="N197" s="5"/>
      <c r="O197" s="5"/>
      <c r="P197" s="5"/>
      <c r="Q197" s="5"/>
      <c r="R197" s="5"/>
      <c r="S197" s="5"/>
    </row>
    <row r="198" spans="2:19" x14ac:dyDescent="0.25">
      <c r="B198" s="22"/>
      <c r="C198" s="8"/>
      <c r="D198" s="5"/>
      <c r="E198" s="9"/>
      <c r="F198" s="9"/>
      <c r="G198" s="5"/>
      <c r="H198" s="5"/>
      <c r="I198" s="5"/>
      <c r="J198" s="5"/>
      <c r="K198" s="5"/>
      <c r="L198" s="5"/>
      <c r="N198" s="5"/>
      <c r="O198" s="5"/>
      <c r="P198" s="5"/>
      <c r="Q198" s="5"/>
      <c r="R198" s="5"/>
      <c r="S198" s="5"/>
    </row>
    <row r="199" spans="2:19" x14ac:dyDescent="0.25">
      <c r="B199" s="22"/>
      <c r="C199" s="8"/>
      <c r="D199" s="5"/>
      <c r="E199" s="9"/>
      <c r="F199" s="9"/>
      <c r="G199" s="5"/>
      <c r="H199" s="5"/>
      <c r="I199" s="5"/>
      <c r="J199" s="5"/>
      <c r="K199" s="5"/>
      <c r="L199" s="5"/>
      <c r="N199" s="5"/>
      <c r="O199" s="5"/>
      <c r="P199" s="5"/>
      <c r="Q199" s="5"/>
      <c r="R199" s="5"/>
      <c r="S199" s="5"/>
    </row>
    <row r="200" spans="2:19" x14ac:dyDescent="0.25">
      <c r="B200" s="22"/>
      <c r="C200" s="8"/>
      <c r="D200" s="5"/>
      <c r="E200" s="9"/>
      <c r="F200" s="9"/>
      <c r="G200" s="5"/>
      <c r="H200" s="5"/>
      <c r="I200" s="5"/>
      <c r="J200" s="5"/>
      <c r="K200" s="5"/>
      <c r="L200" s="5"/>
      <c r="N200" s="5"/>
      <c r="O200" s="5"/>
      <c r="P200" s="5"/>
      <c r="Q200" s="5"/>
      <c r="R200" s="5"/>
      <c r="S200" s="5"/>
    </row>
    <row r="201" spans="2:19" x14ac:dyDescent="0.25">
      <c r="B201" s="22"/>
      <c r="C201" s="8"/>
      <c r="D201" s="5"/>
      <c r="E201" s="9"/>
      <c r="F201" s="9"/>
      <c r="G201" s="5"/>
      <c r="H201" s="5"/>
      <c r="I201" s="5"/>
      <c r="J201" s="5"/>
      <c r="K201" s="5"/>
      <c r="L201" s="5"/>
      <c r="N201" s="5"/>
      <c r="O201" s="5"/>
      <c r="P201" s="5"/>
      <c r="Q201" s="5"/>
      <c r="R201" s="5"/>
      <c r="S201" s="5"/>
    </row>
    <row r="202" spans="2:19" x14ac:dyDescent="0.25">
      <c r="B202" s="22"/>
      <c r="C202" s="8"/>
      <c r="D202" s="5"/>
      <c r="E202" s="9"/>
      <c r="F202" s="9"/>
      <c r="G202" s="5"/>
      <c r="H202" s="5"/>
      <c r="I202" s="5"/>
      <c r="J202" s="5"/>
      <c r="K202" s="5"/>
      <c r="L202" s="5"/>
      <c r="N202" s="5"/>
      <c r="O202" s="5"/>
      <c r="P202" s="5"/>
      <c r="Q202" s="5"/>
      <c r="R202" s="5"/>
      <c r="S202" s="5"/>
    </row>
    <row r="203" spans="2:19" x14ac:dyDescent="0.25">
      <c r="B203" s="22"/>
      <c r="C203" s="8"/>
      <c r="D203" s="5"/>
      <c r="E203" s="9"/>
      <c r="F203" s="9"/>
      <c r="G203" s="5"/>
      <c r="H203" s="5"/>
      <c r="I203" s="5"/>
      <c r="J203" s="5"/>
      <c r="K203" s="5"/>
      <c r="L203" s="5"/>
      <c r="N203" s="5"/>
      <c r="O203" s="5"/>
      <c r="P203" s="5"/>
      <c r="Q203" s="5"/>
      <c r="R203" s="5"/>
      <c r="S203" s="5"/>
    </row>
    <row r="204" spans="2:19" x14ac:dyDescent="0.25">
      <c r="B204" s="22"/>
      <c r="C204" s="8"/>
      <c r="D204" s="5"/>
      <c r="E204" s="9"/>
      <c r="F204" s="9"/>
      <c r="G204" s="5"/>
      <c r="H204" s="5"/>
      <c r="I204" s="5"/>
      <c r="J204" s="5"/>
      <c r="K204" s="5"/>
      <c r="L204" s="5"/>
      <c r="N204" s="5"/>
      <c r="O204" s="5"/>
      <c r="P204" s="5"/>
      <c r="Q204" s="5"/>
      <c r="R204" s="5"/>
      <c r="S204" s="5"/>
    </row>
    <row r="205" spans="2:19" x14ac:dyDescent="0.25">
      <c r="B205" s="22"/>
      <c r="C205" s="8"/>
      <c r="D205" s="5"/>
      <c r="E205" s="9"/>
      <c r="F205" s="9"/>
      <c r="G205" s="5"/>
      <c r="H205" s="5"/>
      <c r="I205" s="5"/>
      <c r="J205" s="5"/>
      <c r="K205" s="5"/>
      <c r="L205" s="5"/>
      <c r="N205" s="5"/>
      <c r="O205" s="5"/>
      <c r="P205" s="5"/>
      <c r="Q205" s="5"/>
      <c r="R205" s="5"/>
      <c r="S205" s="5"/>
    </row>
    <row r="206" spans="2:19" x14ac:dyDescent="0.25">
      <c r="B206" s="22"/>
      <c r="C206" s="8"/>
      <c r="D206" s="5"/>
      <c r="E206" s="9"/>
      <c r="F206" s="9"/>
      <c r="G206" s="5"/>
      <c r="H206" s="5"/>
      <c r="I206" s="5"/>
      <c r="J206" s="5"/>
      <c r="K206" s="5"/>
      <c r="L206" s="5"/>
      <c r="N206" s="5"/>
      <c r="O206" s="5"/>
      <c r="P206" s="5"/>
      <c r="Q206" s="5"/>
      <c r="R206" s="5"/>
      <c r="S206" s="5"/>
    </row>
    <row r="207" spans="2:19" x14ac:dyDescent="0.25">
      <c r="B207" s="22"/>
      <c r="C207" s="8"/>
      <c r="D207" s="5"/>
      <c r="E207" s="9"/>
      <c r="F207" s="9"/>
      <c r="G207" s="5"/>
      <c r="H207" s="5"/>
      <c r="I207" s="5"/>
      <c r="J207" s="5"/>
      <c r="K207" s="5"/>
      <c r="L207" s="5"/>
      <c r="N207" s="5"/>
      <c r="O207" s="5"/>
      <c r="P207" s="5"/>
      <c r="Q207" s="5"/>
      <c r="R207" s="5"/>
      <c r="S207" s="5"/>
    </row>
    <row r="208" spans="2:19" x14ac:dyDescent="0.25">
      <c r="B208" s="22"/>
      <c r="C208" s="8"/>
      <c r="D208" s="5"/>
      <c r="E208" s="9"/>
      <c r="F208" s="9"/>
      <c r="G208" s="5"/>
      <c r="H208" s="5"/>
      <c r="I208" s="5"/>
      <c r="J208" s="5"/>
      <c r="K208" s="5"/>
      <c r="L208" s="5"/>
      <c r="N208" s="5"/>
      <c r="O208" s="5"/>
      <c r="P208" s="5"/>
      <c r="Q208" s="5"/>
      <c r="R208" s="5"/>
      <c r="S208" s="5"/>
    </row>
    <row r="209" spans="2:19" x14ac:dyDescent="0.25">
      <c r="B209" s="22"/>
      <c r="C209" s="8"/>
      <c r="D209" s="5"/>
      <c r="E209" s="9"/>
      <c r="F209" s="9"/>
      <c r="G209" s="5"/>
      <c r="H209" s="5"/>
      <c r="I209" s="5"/>
      <c r="J209" s="5"/>
      <c r="K209" s="5"/>
      <c r="L209" s="5"/>
      <c r="N209" s="5"/>
      <c r="O209" s="5"/>
      <c r="P209" s="5"/>
      <c r="Q209" s="5"/>
      <c r="R209" s="5"/>
      <c r="S209" s="5"/>
    </row>
    <row r="210" spans="2:19" x14ac:dyDescent="0.25">
      <c r="B210" s="22"/>
      <c r="C210" s="8"/>
      <c r="D210" s="5"/>
      <c r="E210" s="9"/>
      <c r="F210" s="9"/>
      <c r="G210" s="5"/>
      <c r="H210" s="5"/>
      <c r="I210" s="5"/>
      <c r="J210" s="5"/>
      <c r="K210" s="5"/>
      <c r="L210" s="5"/>
      <c r="N210" s="5"/>
      <c r="O210" s="5"/>
      <c r="P210" s="5"/>
      <c r="Q210" s="5"/>
      <c r="R210" s="5"/>
      <c r="S210" s="5"/>
    </row>
    <row r="211" spans="2:19" x14ac:dyDescent="0.25">
      <c r="B211" s="22"/>
      <c r="C211" s="8"/>
      <c r="D211" s="5"/>
      <c r="E211" s="9"/>
      <c r="F211" s="9"/>
      <c r="G211" s="5"/>
      <c r="H211" s="5"/>
      <c r="I211" s="5"/>
      <c r="J211" s="5"/>
      <c r="K211" s="5"/>
      <c r="L211" s="5"/>
      <c r="N211" s="5"/>
      <c r="O211" s="5"/>
      <c r="P211" s="5"/>
      <c r="Q211" s="5"/>
      <c r="R211" s="5"/>
      <c r="S211" s="5"/>
    </row>
    <row r="212" spans="2:19" x14ac:dyDescent="0.25">
      <c r="B212" s="22"/>
      <c r="C212" s="8"/>
      <c r="D212" s="5"/>
      <c r="E212" s="9"/>
      <c r="F212" s="9"/>
      <c r="G212" s="5"/>
      <c r="H212" s="5"/>
      <c r="I212" s="5"/>
      <c r="J212" s="5"/>
      <c r="K212" s="5"/>
      <c r="L212" s="5"/>
      <c r="N212" s="5"/>
      <c r="O212" s="5"/>
      <c r="P212" s="5"/>
      <c r="Q212" s="5"/>
      <c r="R212" s="5"/>
      <c r="S212" s="5"/>
    </row>
    <row r="213" spans="2:19" x14ac:dyDescent="0.25">
      <c r="B213" s="22"/>
      <c r="C213" s="8"/>
      <c r="D213" s="5"/>
      <c r="E213" s="9"/>
      <c r="F213" s="9"/>
      <c r="G213" s="5"/>
      <c r="H213" s="5"/>
      <c r="I213" s="5"/>
      <c r="J213" s="5"/>
      <c r="K213" s="5"/>
      <c r="L213" s="5"/>
      <c r="N213" s="5"/>
      <c r="O213" s="5"/>
      <c r="P213" s="5"/>
      <c r="Q213" s="5"/>
      <c r="R213" s="5"/>
      <c r="S213" s="5"/>
    </row>
    <row r="214" spans="2:19" x14ac:dyDescent="0.25">
      <c r="B214" s="22"/>
      <c r="C214" s="8"/>
      <c r="D214" s="5"/>
      <c r="E214" s="9"/>
      <c r="F214" s="9"/>
      <c r="G214" s="5"/>
      <c r="H214" s="5"/>
      <c r="I214" s="5"/>
      <c r="J214" s="5"/>
      <c r="K214" s="5"/>
      <c r="L214" s="5"/>
      <c r="N214" s="5"/>
      <c r="O214" s="5"/>
      <c r="P214" s="5"/>
      <c r="Q214" s="5"/>
      <c r="R214" s="5"/>
      <c r="S214" s="5"/>
    </row>
    <row r="215" spans="2:19" x14ac:dyDescent="0.25">
      <c r="B215" s="22"/>
      <c r="C215" s="8"/>
      <c r="D215" s="5"/>
      <c r="E215" s="9"/>
      <c r="F215" s="9"/>
      <c r="G215" s="5"/>
      <c r="H215" s="5"/>
      <c r="I215" s="5"/>
      <c r="J215" s="5"/>
      <c r="K215" s="5"/>
      <c r="L215" s="5"/>
      <c r="N215" s="5"/>
      <c r="O215" s="5"/>
      <c r="P215" s="5"/>
      <c r="Q215" s="5"/>
      <c r="R215" s="5"/>
      <c r="S215" s="5"/>
    </row>
    <row r="216" spans="2:19" x14ac:dyDescent="0.25">
      <c r="B216" s="22"/>
      <c r="C216" s="8"/>
      <c r="D216" s="5"/>
      <c r="E216" s="9"/>
      <c r="F216" s="9"/>
      <c r="G216" s="5"/>
      <c r="H216" s="5"/>
      <c r="I216" s="5"/>
      <c r="J216" s="5"/>
      <c r="K216" s="5"/>
      <c r="L216" s="5"/>
      <c r="N216" s="5"/>
      <c r="O216" s="5"/>
      <c r="P216" s="5"/>
      <c r="Q216" s="5"/>
      <c r="R216" s="5"/>
      <c r="S216" s="5"/>
    </row>
    <row r="217" spans="2:19" x14ac:dyDescent="0.25">
      <c r="B217" s="22"/>
      <c r="C217" s="8"/>
      <c r="D217" s="5"/>
      <c r="E217" s="9"/>
      <c r="F217" s="9"/>
      <c r="G217" s="5"/>
      <c r="H217" s="5"/>
      <c r="I217" s="5"/>
      <c r="J217" s="5"/>
      <c r="K217" s="5"/>
      <c r="L217" s="5"/>
      <c r="N217" s="5"/>
      <c r="O217" s="5"/>
      <c r="P217" s="5"/>
      <c r="Q217" s="5"/>
      <c r="R217" s="5"/>
      <c r="S217" s="5"/>
    </row>
    <row r="218" spans="2:19" x14ac:dyDescent="0.25">
      <c r="B218" s="22"/>
      <c r="C218" s="8"/>
      <c r="D218" s="5"/>
      <c r="E218" s="9"/>
      <c r="F218" s="9"/>
      <c r="G218" s="5"/>
      <c r="H218" s="5"/>
      <c r="I218" s="5"/>
      <c r="J218" s="5"/>
      <c r="K218" s="5"/>
      <c r="L218" s="5"/>
      <c r="N218" s="5"/>
      <c r="O218" s="5"/>
      <c r="P218" s="5"/>
      <c r="Q218" s="5"/>
      <c r="R218" s="5"/>
      <c r="S218" s="5"/>
    </row>
  </sheetData>
  <mergeCells count="7">
    <mergeCell ref="E19:F19"/>
    <mergeCell ref="A4:K4"/>
    <mergeCell ref="C6:I6"/>
    <mergeCell ref="A10:K10"/>
    <mergeCell ref="A11:K11"/>
    <mergeCell ref="A12:K12"/>
    <mergeCell ref="A15:K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nabave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Tajnica</cp:lastModifiedBy>
  <dcterms:created xsi:type="dcterms:W3CDTF">2015-12-22T07:43:02Z</dcterms:created>
  <dcterms:modified xsi:type="dcterms:W3CDTF">2016-01-11T07:50:39Z</dcterms:modified>
</cp:coreProperties>
</file>